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codeName="ThisWorkbook" defaultThemeVersion="166925"/>
  <mc:AlternateContent xmlns:mc="http://schemas.openxmlformats.org/markup-compatibility/2006">
    <mc:Choice Requires="x15">
      <x15ac:absPath xmlns:x15ac="http://schemas.microsoft.com/office/spreadsheetml/2010/11/ac" url="C:\Users\algonox123\Documents\Uipath\FIJI_NonEDI_COE_Process\Data\"/>
    </mc:Choice>
  </mc:AlternateContent>
  <xr:revisionPtr revIDLastSave="0" documentId="13_ncr:1_{862CF90D-2B01-4418-87C4-D493FF7EB1CD}" xr6:coauthVersionLast="47" xr6:coauthVersionMax="47" xr10:uidLastSave="{00000000-0000-0000-0000-000000000000}"/>
  <bookViews>
    <workbookView xWindow="-120" yWindow="-120" windowWidth="20730" windowHeight="11160" xr2:uid="{00000000-000D-0000-FFFF-FFFF00000000}"/>
  </bookViews>
  <sheets>
    <sheet name="Settings" sheetId="1" r:id="rId1"/>
    <sheet name="Constants" sheetId="2" r:id="rId2"/>
    <sheet name="Success_Logs" sheetId="6" r:id="rId3"/>
    <sheet name="Exception_Logs" sheetId="5" r:id="rId4"/>
    <sheet name="Assets" sheetId="3" r:id="rId5"/>
  </sheets>
  <definedNames>
    <definedName name="_xlnm._FilterDatabase" localSheetId="3" hidden="1">Exception_Logs!$A$1:$E$25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2" i="1" l="1"/>
  <c r="B17" i="1"/>
  <c r="B75" i="1"/>
  <c r="B20" i="1"/>
  <c r="B34" i="1" s="1"/>
  <c r="B26" i="1"/>
  <c r="B27" i="1" s="1"/>
  <c r="B24" i="1"/>
  <c r="B33" i="1" s="1"/>
  <c r="B19" i="1"/>
  <c r="B22" i="1" s="1"/>
  <c r="B23" i="1"/>
  <c r="B45" i="1"/>
  <c r="B25" i="1"/>
  <c r="B93" i="1"/>
  <c r="B92" i="1"/>
  <c r="B42" i="1"/>
  <c r="B28" i="1" l="1"/>
  <c r="B29" i="1"/>
  <c r="B30" i="1"/>
  <c r="B21" i="1"/>
  <c r="B31" i="1"/>
</calcChain>
</file>

<file path=xl/sharedStrings.xml><?xml version="1.0" encoding="utf-8"?>
<sst xmlns="http://schemas.openxmlformats.org/spreadsheetml/2006/main" count="493" uniqueCount="439">
  <si>
    <t>Name</t>
  </si>
  <si>
    <t>Value</t>
  </si>
  <si>
    <t>Asset</t>
  </si>
  <si>
    <t>Description</t>
  </si>
  <si>
    <t>MaxRetryNumber</t>
  </si>
  <si>
    <t>ExScreenshotsFolderPath</t>
  </si>
  <si>
    <t>Exceptions_Screenshots</t>
  </si>
  <si>
    <t>LogMessage_GetTransactionData</t>
  </si>
  <si>
    <t>LogMessage_GetTransactionDataError</t>
  </si>
  <si>
    <t>LogMessage_Success</t>
  </si>
  <si>
    <t>LogMessage_BusinessRuleException</t>
  </si>
  <si>
    <t>LogMessage_ApplicationException</t>
  </si>
  <si>
    <t>logF_BusinessProcessName</t>
  </si>
  <si>
    <t>OrchestratorQueueName</t>
    <phoneticPr fontId="6"/>
  </si>
  <si>
    <t>OrchestratorAssetFolder</t>
  </si>
  <si>
    <t>OrchestratorQueueFolder</t>
  </si>
  <si>
    <t>MaxConsecutiveSystemExceptions</t>
  </si>
  <si>
    <t>ExceptionMessage_ConsecutiveErrors</t>
  </si>
  <si>
    <t>RetryNumberGetTransactionItem</t>
  </si>
  <si>
    <t>RetryNumberSetTransactionStatus</t>
  </si>
  <si>
    <t>ShouldMarkJobAsFaulted</t>
  </si>
  <si>
    <t>FIJ_NonEDI_COE_Mails_Queue</t>
  </si>
  <si>
    <t>OutlookAccountName</t>
  </si>
  <si>
    <t>OutlookMailFolder</t>
  </si>
  <si>
    <t>Default</t>
  </si>
  <si>
    <t>FIJ_OracleEBS_Credentials</t>
  </si>
  <si>
    <t>OracleEBSURL</t>
  </si>
  <si>
    <t>LoginRetry_Count</t>
  </si>
  <si>
    <t>OracleWindowFilePath</t>
  </si>
  <si>
    <t>OutlookProcessedMailFolder</t>
  </si>
  <si>
    <t>Processed</t>
  </si>
  <si>
    <t>VendorMappingFilePath</t>
  </si>
  <si>
    <t>SummaryTemplateFilePath</t>
  </si>
  <si>
    <t>InputsFolderPath</t>
  </si>
  <si>
    <t>AttachmentsFolderPath</t>
  </si>
  <si>
    <t>OutputsFolderPath</t>
  </si>
  <si>
    <t>SummaryReportFilePath</t>
  </si>
  <si>
    <t>SummaryReportSheetName</t>
  </si>
  <si>
    <t>VendorMappingSheetName</t>
  </si>
  <si>
    <t>FIJ_NonEDI_COE_OracleEBS_Credentials</t>
  </si>
  <si>
    <t>OutlookMailSubjectFilter</t>
  </si>
  <si>
    <t>KillAllProcessNames</t>
  </si>
  <si>
    <t>jp2launcher,EXCEL,msedge</t>
  </si>
  <si>
    <t>LogMessage_ID</t>
  </si>
  <si>
    <t>Message</t>
  </si>
  <si>
    <t>Solution</t>
  </si>
  <si>
    <t>EX-LRM-NEDI-0001</t>
  </si>
  <si>
    <t>Robot</t>
  </si>
  <si>
    <t>Business</t>
  </si>
  <si>
    <t>Application</t>
  </si>
  <si>
    <t>EX-LBM-NEDI-0002</t>
  </si>
  <si>
    <t>SC-LM-0001</t>
  </si>
  <si>
    <t>SC-LM-0002</t>
  </si>
  <si>
    <t>SC-LM-0003</t>
  </si>
  <si>
    <t>SC-LM-0004</t>
  </si>
  <si>
    <t>SC-LM-0005</t>
  </si>
  <si>
    <t>SC-LM-0006</t>
  </si>
  <si>
    <t>SC-LM-0010</t>
  </si>
  <si>
    <t>SC-LM-0017</t>
  </si>
  <si>
    <t>SC-LM-0018</t>
  </si>
  <si>
    <t>SC-LM-0020</t>
  </si>
  <si>
    <t>SC-LM-0021</t>
  </si>
  <si>
    <t>SC-LM-0022</t>
  </si>
  <si>
    <t>SC-LM-0007</t>
  </si>
  <si>
    <t>SC-LM-0008</t>
  </si>
  <si>
    <t>SC-LM-0009</t>
  </si>
  <si>
    <t>Info,Error,Trace</t>
  </si>
  <si>
    <t>SC-LM-0011</t>
  </si>
  <si>
    <t>SC-LM-0012</t>
  </si>
  <si>
    <t>SC-LM-0013</t>
  </si>
  <si>
    <t>SC-LM-0014</t>
  </si>
  <si>
    <t>SC-LM-0015</t>
  </si>
  <si>
    <t>SC-LM-0016</t>
  </si>
  <si>
    <t>SC-LM-0019</t>
  </si>
  <si>
    <t>EX-LBM-NEDI-0007</t>
  </si>
  <si>
    <t>sunil.marri@wonderful.com</t>
  </si>
  <si>
    <t>Move_FolderName</t>
  </si>
  <si>
    <t>EX-LBM-NEDI-0003</t>
  </si>
  <si>
    <t>EX-LBM-NEDI-0005</t>
  </si>
  <si>
    <t>EX-LBM-NEDI-0006</t>
  </si>
  <si>
    <t>EX-LBM-NEDI-0008</t>
  </si>
  <si>
    <t>EX-LAM-NEDI-0009</t>
  </si>
  <si>
    <t>POType</t>
  </si>
  <si>
    <t>Email</t>
  </si>
  <si>
    <t>OrderReceivedDate</t>
  </si>
  <si>
    <t>BotID</t>
  </si>
  <si>
    <t>OutlookMailCategoryName</t>
  </si>
  <si>
    <t>BrowserOpen_Count</t>
  </si>
  <si>
    <t>SingularityOutputsFolderPath</t>
  </si>
  <si>
    <t>https://server.singularitysystems.com:7008/api/infer_detection_upload_batch_with_group_wonderful/17/</t>
  </si>
  <si>
    <t>SingularityEndPointURL</t>
  </si>
  <si>
    <t>EX-LBM-NEDI-0010</t>
  </si>
  <si>
    <t>EX-LBM-NEDI-0011</t>
  </si>
  <si>
    <t>SingularityFields</t>
  </si>
  <si>
    <t>SingularityPurchaseOrderField</t>
  </si>
  <si>
    <t>SingularityShipToDateField</t>
  </si>
  <si>
    <t>SingularityShipToLocationField</t>
  </si>
  <si>
    <t>EX-LBM-NEDI-0012</t>
  </si>
  <si>
    <t>SingularitySheetName1</t>
  </si>
  <si>
    <t>SingularitySheetName2</t>
  </si>
  <si>
    <t>Quantity</t>
  </si>
  <si>
    <t>SingularityVPCColumn</t>
  </si>
  <si>
    <t>SingularityQuantityColumn</t>
  </si>
  <si>
    <t>EX-LBM-NEDI-0013</t>
  </si>
  <si>
    <t>EX-LBM-NEDI-0014</t>
  </si>
  <si>
    <t>EX-LBM-NEDI-0015</t>
  </si>
  <si>
    <t>SingularityDescriptionColumn</t>
  </si>
  <si>
    <t>SingularityValueColumn</t>
  </si>
  <si>
    <t>BotStatusSuccess</t>
  </si>
  <si>
    <t>Success</t>
  </si>
  <si>
    <t>BotStatusFailed</t>
  </si>
  <si>
    <t>Failed</t>
  </si>
  <si>
    <t>SingularityInputsFolderPath</t>
  </si>
  <si>
    <t>VendorMappingVPCColumn</t>
  </si>
  <si>
    <t>MinIOBucketName</t>
  </si>
  <si>
    <t>singuimg-7008</t>
  </si>
  <si>
    <t>UploadPythonFunctionName</t>
  </si>
  <si>
    <t>upload_files_into_minio</t>
  </si>
  <si>
    <t>PythonLanguageFolderPath</t>
  </si>
  <si>
    <t>C:\Users\algonox123\AppData\Local\Programs\Python\Python36</t>
  </si>
  <si>
    <t>DownloadPythonFunctionName</t>
  </si>
  <si>
    <t>download_files_from_minio</t>
  </si>
  <si>
    <t>FIJ_NonEDI_COE_SuccessMailTo</t>
  </si>
  <si>
    <t>FIJ_NonEDI_COE_SuccessMailCC</t>
  </si>
  <si>
    <t>FIJ_NonEDI_COE_BusinessMailTo</t>
  </si>
  <si>
    <t>FIJ_NonEDI_COE_BusinessMailCC</t>
  </si>
  <si>
    <t>FIJ_NonEDI_COE_SystemMailTo</t>
  </si>
  <si>
    <t>FIJ_NonEDI_COE_SystemMailCC</t>
  </si>
  <si>
    <t>FIJ_NonEDI_COE_CommaSeperator</t>
  </si>
  <si>
    <t>FIJ_NonEDI_COE_AtTheRateSeperator</t>
  </si>
  <si>
    <t>FIJ_NonEDI_COE_FIJIMapping</t>
  </si>
  <si>
    <t>LocationRegexExpression</t>
  </si>
  <si>
    <t>(?:\d{2,}\s*[a-zA-Z]{|})</t>
  </si>
  <si>
    <t>SystemExceptionRetries</t>
  </si>
  <si>
    <t>SC-LM-0023</t>
  </si>
  <si>
    <t>SC-LM-0024</t>
  </si>
  <si>
    <t>PythonScriptFilePath</t>
  </si>
  <si>
    <t>class-17-invoice-inputs</t>
  </si>
  <si>
    <t>MinIOUploadFolder</t>
  </si>
  <si>
    <t>MinIODownloadFolder</t>
  </si>
  <si>
    <t>class-17-invoice-output-passed</t>
  </si>
  <si>
    <t>FIJ_NonEDI_COE_MinIO_Credentials</t>
  </si>
  <si>
    <t>MinIOAPIhost</t>
  </si>
  <si>
    <t>EX-LBM-NEDI-0016</t>
  </si>
  <si>
    <t>FIJ_NonEDI_COE_MailFilterCategory</t>
  </si>
  <si>
    <t>PythonDownloadReturnObject</t>
  </si>
  <si>
    <t>DeletePythonFunctionName</t>
  </si>
  <si>
    <t>delete_files_from_minio</t>
  </si>
  <si>
    <t>EX-LBM-NEDI-0017</t>
  </si>
  <si>
    <t>FIJ_NonEDI_COE_StartedMailTo</t>
  </si>
  <si>
    <t>FIJ_NonEDI_COE_StartedMailCC</t>
  </si>
  <si>
    <t>EX-LAM-NEDI-0018</t>
  </si>
  <si>
    <t>EX-LAM-NEDI-0019</t>
  </si>
  <si>
    <t>EX-LAM-NEDI-0020</t>
  </si>
  <si>
    <t>ServerType</t>
  </si>
  <si>
    <t>outlook</t>
  </si>
  <si>
    <t>MailOperationType</t>
  </si>
  <si>
    <t>Email_Body_InvalidCredentials_Application</t>
  </si>
  <si>
    <t>Applications</t>
  </si>
  <si>
    <t>LocalRootFolder</t>
  </si>
  <si>
    <t>ExceptionScreenShotFolderPath</t>
  </si>
  <si>
    <t>OutputSummaryFolderPath</t>
  </si>
  <si>
    <t>Asset_Credentials_Suffix</t>
  </si>
  <si>
    <t>_Username,_Password</t>
  </si>
  <si>
    <t>DateTimeFormat</t>
  </si>
  <si>
    <t>MM.dd.yyyy</t>
  </si>
  <si>
    <t>AutoRetryScope</t>
  </si>
  <si>
    <t>ConsecutiveApplication_Failure_Count</t>
  </si>
  <si>
    <t>BOT_SuccessStatus</t>
  </si>
  <si>
    <t>BOT_FailureStatus</t>
  </si>
  <si>
    <t>Failure</t>
  </si>
  <si>
    <t>Email_Subject_Application</t>
  </si>
  <si>
    <t>Email_Subject_Business</t>
  </si>
  <si>
    <t>ApplicationExceptionMailsFrom</t>
  </si>
  <si>
    <t>BusinessNotificationMailsFrom</t>
  </si>
  <si>
    <t>Email_Subject_Success</t>
  </si>
  <si>
    <t>Email_Body_Open_Application</t>
  </si>
  <si>
    <t>BodyMail</t>
  </si>
  <si>
    <t>Email_Subject_Load_Application</t>
  </si>
  <si>
    <t>Email_Body_Load_Application</t>
  </si>
  <si>
    <t>Email_Subject_Invalid_Application</t>
  </si>
  <si>
    <t>BodyMail_ConsecutiveApplicationFailure</t>
  </si>
  <si>
    <t>CommaSeparated_Split</t>
  </si>
  <si>
    <t>,</t>
  </si>
  <si>
    <t>BusinessNotificationMailsTo</t>
  </si>
  <si>
    <t>BusinessNotificationMailsCC</t>
  </si>
  <si>
    <t>MailRecepientsType</t>
  </si>
  <si>
    <t>Email_Body_OrchestratorAssets</t>
  </si>
  <si>
    <t>ApplicationExceptionMailsTo</t>
  </si>
  <si>
    <t>ApplicationExceptionMailsCC</t>
  </si>
  <si>
    <t>Email_Body_Missing_Singu_Columns</t>
  </si>
  <si>
    <t>Email_Body_Missing_Singu_Rows</t>
  </si>
  <si>
    <t>Email_Body_Missing_Singu_Location</t>
  </si>
  <si>
    <t>Email_Body_Missing_Vendorcode</t>
  </si>
  <si>
    <t>Email_Body_Invalid_Location</t>
  </si>
  <si>
    <t>TestSetting</t>
  </si>
  <si>
    <t>SC-LM-0025</t>
  </si>
  <si>
    <t>Email_Body_ExistingPO</t>
  </si>
  <si>
    <t>Email_Body_Invalid_Orderitems</t>
  </si>
  <si>
    <t>Email_Body_Multiple_Popups</t>
  </si>
  <si>
    <t>Email_Body_System_Exception</t>
  </si>
  <si>
    <t>Outlook_TimeOut</t>
  </si>
  <si>
    <t>Email_Body_Started</t>
  </si>
  <si>
    <t>Email_Subject_Started</t>
  </si>
  <si>
    <t>Email_Body_Success</t>
  </si>
  <si>
    <t>ProcessedFolderPath</t>
  </si>
  <si>
    <t>ExceptionFolderPath</t>
  </si>
  <si>
    <t>SC-LM-0026</t>
  </si>
  <si>
    <t>SC-LM-0027</t>
  </si>
  <si>
    <t>Email_Reply_Body_Completed</t>
  </si>
  <si>
    <t>Email_Reply_Body_YetToCompleted</t>
  </si>
  <si>
    <t>Email_Reply_Body_Partially_Completed</t>
  </si>
  <si>
    <t>Inbox</t>
  </si>
  <si>
    <t>EX-LBM-NEDI-0004</t>
  </si>
  <si>
    <t>Attachments_Path</t>
  </si>
  <si>
    <t>Email_Body_No_Attachments</t>
  </si>
  <si>
    <t>OrchestratorqueueName.ThevaluemustmatchwiththequeuenamedefinedonOrchestrator.</t>
  </si>
  <si>
    <t>Foldername.ThevaluemustmatchafolderdefinedinOrchestratorandqueuespecifiedasOrchestratorQueueNameshouldbecreatedinthisfolder.Forclassicfoldersleavethevaluefieldempty.</t>
  </si>
  <si>
    <t>Loggingfieldwhichallowsgroupingoflogdataoftwoormoresubprocessesunderthesamebusinessprocessname</t>
  </si>
  <si>
    <t>TypeofLogMessagetobeadded</t>
  </si>
  <si>
    <t>BodyoftheEmailforInvalidCredentials(SemicolonSeperated)</t>
  </si>
  <si>
    <t>ApplicationsUsedinFailedAuthorization</t>
  </si>
  <si>
    <t>FoldertosaveexceptionScreenShots</t>
  </si>
  <si>
    <t>\Output\SummaryReport\</t>
  </si>
  <si>
    <t>Valuesforsegeratingthecredentialswhileretrevingtheassests</t>
  </si>
  <si>
    <t>DateFormattoSaveFile/StartTransactionItem</t>
  </si>
  <si>
    <t>Retriestheexceptedactivitesaslongastheconditionismet.</t>
  </si>
  <si>
    <t>NumberoftimesConsecutiveApplicationFailuresareallowed</t>
  </si>
  <si>
    <t>StatusforSuccessWorkItems</t>
  </si>
  <si>
    <t>StatusforFailureWorkItems</t>
  </si>
  <si>
    <t>WeneedtodefinethesubjectlineforApplicationfailedone.</t>
  </si>
  <si>
    <t>WeneedtodefinethesubjectlineforBusinessfailedone.</t>
  </si>
  <si>
    <t>Weneedtodefinethesubjectlineforsuccess.</t>
  </si>
  <si>
    <t>BusinessNotification(SemicolonSeparatedList)</t>
  </si>
  <si>
    <t>Anyspecificbodyofmail.(SemicolonSeperated)</t>
  </si>
  <si>
    <t>Mail_Signature</t>
  </si>
  <si>
    <t>MailSignatureofthebody(SemicolonSeperated)</t>
  </si>
  <si>
    <t>Splitvaluetobeseperated</t>
  </si>
  <si>
    <t>BOT_Settings,Application_constants,Exception_Logs,Success_LogsfromtheconfigurationfileandaddthemtotheConfig&amp;TupleConfigdictionary.</t>
  </si>
  <si>
    <t>Closingallopenedbrowsers</t>
  </si>
  <si>
    <t>ExcelfiletoupdatethestatusofWorkItems</t>
  </si>
  <si>
    <t>OpeningtheApplication</t>
  </si>
  <si>
    <t>Enterthecredentials</t>
  </si>
  <si>
    <t>loginwassuccessful</t>
  </si>
  <si>
    <t>SaveScreenshot</t>
  </si>
  <si>
    <t>Closealltheapplication</t>
  </si>
  <si>
    <t>ExceptionScreenshotsavedsuccessfully</t>
  </si>
  <si>
    <t>OrderWeightValidation</t>
  </si>
  <si>
    <t>DataManupulation</t>
  </si>
  <si>
    <t>DataEntry</t>
  </si>
  <si>
    <t>updatingQueue</t>
  </si>
  <si>
    <t>PrintingFile</t>
  </si>
  <si>
    <t>SendingEmail</t>
  </si>
  <si>
    <t>RootCauseDescription</t>
  </si>
  <si>
    <t>ShouldbeconnectedoverLANtoavoidthissituationoravoidusingapplicationinDowntimea</t>
  </si>
  <si>
    <t>CheckOrchestratorlogsformoredetails</t>
  </si>
  <si>
    <t>Validatetheprovidedcredentials</t>
  </si>
  <si>
    <t>ShouldbeconnectedoverLANtoavoidthissituationoravoidusingapplicationinDowntime</t>
  </si>
  <si>
    <t>OracleEBStakinglongertimethanexpected</t>
  </si>
  <si>
    <t>Description(Assetswillalwaysoverwriteotherconfig)</t>
  </si>
  <si>
    <t>Processing Transaction Number:</t>
  </si>
  <si>
    <t>Error getting transaction data for Transaction Number:</t>
  </si>
  <si>
    <t>Transaction Successful.</t>
  </si>
  <si>
    <t>Business rule exception.</t>
  </si>
  <si>
    <t>System exception.</t>
  </si>
  <si>
    <t>The maximum number of consecutive system exceptions was reached.</t>
  </si>
  <si>
    <t>Must be 0 if working with Orchestrator queues. If &gt; 0, the robot will retry the same transaction which failed with a system exception. Must be an integer value.</t>
  </si>
  <si>
    <t xml:space="preserve">The number of consecutive system exception sallowed. If Max Consecutive System Exceptions is reached, the job is stopped. To disable this feature, set the value to 0. </t>
  </si>
  <si>
    <t>Where to save exceptions screenshots - can be a full or are lative path.</t>
  </si>
  <si>
    <t>Static part of logging message. Calling Get Transaction Data.</t>
  </si>
  <si>
    <t>Static part of logging message. Error retrieving Transaction Data.</t>
  </si>
  <si>
    <t>Static part of logging message. Processed Transaction succesful.</t>
  </si>
  <si>
    <t>Static part of logging message. Processed Transaction failed with business exception.</t>
  </si>
  <si>
    <t>Static part of logging message. Processed Transaction failed with application exception.</t>
  </si>
  <si>
    <t>Error message incase Max Consecutive System Exceptions number is reached.</t>
  </si>
  <si>
    <t>The number of times Get Transaction Item activity is retried incase of an exception. Must be an integer &gt; = 1.</t>
  </si>
  <si>
    <t>The number of times Set transaction status activity is retried incase of an exception. Must be an integer &gt;= 1.</t>
  </si>
  <si>
    <t>Must be TRUE or FALSE. If the value is TRUE and an error occurs in Initialization state or the Max Consecutive System Exceptions is reached, the job is marked as Faulted.</t>
  </si>
  <si>
    <t>Successfully Completed Reading the Config File from Local Path</t>
  </si>
  <si>
    <t>Killing Processes..IE &amp; Chrome</t>
  </si>
  <si>
    <t>Reading Vendor Mapping &amp; Summary File</t>
  </si>
  <si>
    <t>Successfully Created Output Excel File in Local Path - {0}</t>
  </si>
  <si>
    <t>Opening the Edge Application</t>
  </si>
  <si>
    <t>Fetching Oracl EBS Credentials from Orchestrator asset, the username is : {0}</t>
  </si>
  <si>
    <t>Entered Oracle EBS credentials in browser</t>
  </si>
  <si>
    <t>Oracle EBS logged in {0}</t>
  </si>
  <si>
    <t>Get out look mail message based on received time</t>
  </si>
  <si>
    <t>Send success mail</t>
  </si>
  <si>
    <t>Move Mail to Processed Folder</t>
  </si>
  <si>
    <t>Send summary report to {0}</t>
  </si>
  <si>
    <t>Entering Product items in Oracle EBS</t>
  </si>
  <si>
    <t>Updating {0} items to queue</t>
  </si>
  <si>
    <t>Exit {0} succesfully</t>
  </si>
  <si>
    <t>Email sent sucessfully</t>
  </si>
  <si>
    <t>System Error occurred</t>
  </si>
  <si>
    <t>Invalid Oracle EBS Credentials Error with Username/Password</t>
  </si>
  <si>
    <t>Exception occurred while opening the Application.</t>
  </si>
  <si>
    <t>Fijiorder: Email has no attachment</t>
  </si>
  <si>
    <t>Fijiorder: PO number is already referenced by another order</t>
  </si>
  <si>
    <t>Vendor Code is not present in mapping file</t>
  </si>
  <si>
    <t>Customer PO already exists</t>
  </si>
  <si>
    <t>Ship To Location Validation failed</t>
  </si>
  <si>
    <t>Failed at retrieving oracle EBS credentials from orchestrator assets</t>
  </si>
  <si>
    <t>Oracle EBS Login Page is not responding</t>
  </si>
  <si>
    <t>Unable to Run/Launch Oracle Java Application</t>
  </si>
  <si>
    <t>Moved file into Exceptions folder: {0}</t>
  </si>
  <si>
    <t>Moved file into processed folder: {0}</t>
  </si>
  <si>
    <t>Sent Business exception mail to: {0}</t>
  </si>
  <si>
    <t>Sent Technical Exception mail to: {0}</t>
  </si>
  <si>
    <t>Saved PO ({0}) Details: {1}</t>
  </si>
  <si>
    <t>Entered PO Number: {0}, Ship To: {1}, Req Date: {2}</t>
  </si>
  <si>
    <t>Oracle window opened: {0}</t>
  </si>
  <si>
    <t>Mails found, and the total mails foundare: {0}</t>
  </si>
  <si>
    <t>Ingest attachments into MinIO, mail is from: {0}</t>
  </si>
  <si>
    <t>Type of Exception</t>
  </si>
  <si>
    <t>Success_ LogTypeMessages</t>
  </si>
  <si>
    <t>Purchase Order</t>
  </si>
  <si>
    <t>Ship To Arrive</t>
  </si>
  <si>
    <t>Ship To</t>
  </si>
  <si>
    <t>Vendor Product Code</t>
  </si>
  <si>
    <t>read mail,send mail,move mail,delete mail</t>
  </si>
  <si>
    <t>Web_Edi,Oracle,Oracle Java</t>
  </si>
  <si>
    <t>Hi Team,; Unable to retrieve orchestrator assets.</t>
  </si>
  <si>
    <t>Hi Team,; Didn't find valid location value in Singularity output file</t>
  </si>
  <si>
    <t>Hi Team,; Bot is failed at clicking multi pop up's</t>
  </si>
  <si>
    <t>Hi Team,; No attachments found on th is mail.</t>
  </si>
  <si>
    <t>Execution Completed Successfully For NonEDI CustomerOrderEntry Process</t>
  </si>
  <si>
    <t>Hi Team,;Exception occurred while opening the application.Please find attached screenshot for reference and run the process manually.</t>
  </si>
  <si>
    <t>Manual Entered Orders</t>
  </si>
  <si>
    <t>Summary Report</t>
  </si>
  <si>
    <t>business mails;Applicationexceptionmails;success mails</t>
  </si>
  <si>
    <t>Hi Team,;Please find the execution status for NonEDI CustomerOrderEntry Process</t>
  </si>
  <si>
    <t>Hi Team,;Please Find The Execution Status For Process Name.</t>
  </si>
  <si>
    <t>Hi Team,;Unable to launch {0} Application.</t>
  </si>
  <si>
    <t>Hi Team,;Unable to launch {0} Application.Please find attached screenshot for reference and rerun the process manually.</t>
  </si>
  <si>
    <t>FIJI NonEDI(OCR)COE Bot Started</t>
  </si>
  <si>
    <t>Sheet1</t>
  </si>
  <si>
    <t>Sheet2</t>
  </si>
  <si>
    <t>no files</t>
  </si>
  <si>
    <t>Thanks,;Non EDI Automated Services;TWC RPA Support;Do not reply to this mail as this is BOT generated email.</t>
  </si>
  <si>
    <t>Hi Team,;The order  was partially created</t>
  </si>
  <si>
    <t>No attachment found in Minio output folder:</t>
  </si>
  <si>
    <t>Hi Team,;Invalid Credentials: Unable to log into {0} Application.Please find attached screenshot for reference and re runthe process manually.</t>
  </si>
  <si>
    <t>FIJ_NonEDI_COE(OCR)_Process</t>
  </si>
  <si>
    <t>Hi Team,; This PO: {0} is already referenced by another order</t>
  </si>
  <si>
    <t>Hi Team,; Unable to find the location in Oracle: {0}&lt;BR&gt;&lt;BR&gt;Also attached is the output from the PDF order for reference.</t>
  </si>
  <si>
    <t>Hi Team,; TWC Bot is started it's run at {0}. It will provide summary reportsoon.</t>
  </si>
  <si>
    <t>Hi Team,;Bot has encountered 3 Consecutive Application Failures and It will not continue processing of remaining work items. Please validate the application issues and rerun the process manually.</t>
  </si>
  <si>
    <t>SC-LM-0028</t>
  </si>
  <si>
    <t>Started End Process</t>
  </si>
  <si>
    <t>Hi Team,;The order is yet to be created. We will let you know once it was created</t>
  </si>
  <si>
    <t>PythonDeleteErrorOutput</t>
  </si>
  <si>
    <t>deletion file was failed</t>
  </si>
  <si>
    <t>SuccessNotificationMailsTo</t>
  </si>
  <si>
    <t>SuccessNotificationMailsCC</t>
  </si>
  <si>
    <t>StartedNotificationMailsTo</t>
  </si>
  <si>
    <t>StartedNotificationMailsCC</t>
  </si>
  <si>
    <t>SingularityOrderField</t>
  </si>
  <si>
    <t>ORDER</t>
  </si>
  <si>
    <t>Hi Team,; Singularity row field: {0} is missed in output file</t>
  </si>
  <si>
    <t>Vendor Product Code or Quantity Column is not found in output singularity file</t>
  </si>
  <si>
    <t>Hi Team,;The PONumber:{0} Successfully created</t>
  </si>
  <si>
    <t>EX-LBM-NEDI-0021</t>
  </si>
  <si>
    <t>Over weight exceed, while entering quantity fields</t>
  </si>
  <si>
    <t>EX-LBM-NEDI-0022</t>
  </si>
  <si>
    <t>Email_Body_OverWeightExceed</t>
  </si>
  <si>
    <t>Hi Team,;Order Item weight was exceeded</t>
  </si>
  <si>
    <t>Singularity output didn't have required data.</t>
  </si>
  <si>
    <t>Hi Team,;Singularity output didn't have required data</t>
  </si>
  <si>
    <t>Email_Body_SheetdataMissed</t>
  </si>
  <si>
    <t>Hi Team,; Bot is getting failed at unexpected exception. Please find description and attached png for reference.&lt;Br&gt;Description: {0}.</t>
  </si>
  <si>
    <t>Test setting enabled, please disable in config file to submit the customer orders</t>
  </si>
  <si>
    <t>https://fijiebsdev.wonderful.com/OA_HTML/AppsLocalLogin.jsp</t>
  </si>
  <si>
    <t>Row field is not found in output singularity file</t>
  </si>
  <si>
    <t>Replace Row with {0} after UAT</t>
  </si>
  <si>
    <t>(?:\d{2,}\s*\D{|})</t>
  </si>
  <si>
    <t>LocationMatchesCounter</t>
  </si>
  <si>
    <t>Getting Invalid Quantity from singularity output</t>
  </si>
  <si>
    <t>Hi Team,; Invalid order items or Quantity happens while entering in oracle EBS.</t>
  </si>
  <si>
    <t>Location is not found in output singularity file</t>
  </si>
  <si>
    <t>VPC or Quantity row field is empty in output singularity file</t>
  </si>
  <si>
    <t>Hi Team,; Singularity column field: {0} column is missed in output file</t>
  </si>
  <si>
    <t>EX-LBM-NEDI-0023</t>
  </si>
  <si>
    <t>Location mapping is not correct</t>
  </si>
  <si>
    <t>Email_Body_Location_Mapping</t>
  </si>
  <si>
    <t>Hi Team,;Location in oracle is as different as in mapping file</t>
  </si>
  <si>
    <t>address_match</t>
  </si>
  <si>
    <t>AddressMatchFunctionName</t>
  </si>
  <si>
    <t>CustomerMatchRatio</t>
  </si>
  <si>
    <t>SingularityVendorNameColumn</t>
  </si>
  <si>
    <t>Vendor Name</t>
  </si>
  <si>
    <t>SingularityVendorNameField</t>
  </si>
  <si>
    <t>EX-LBM-NEDI-0024</t>
  </si>
  <si>
    <t>Vendor Name is not present in vendor mapping file</t>
  </si>
  <si>
    <t>Email_Body_VendorName_Missed</t>
  </si>
  <si>
    <t>User didn't attached pdf or excel in mail</t>
  </si>
  <si>
    <t>Credentials are wrong</t>
  </si>
  <si>
    <t>Selector\Timeout exceed issue</t>
  </si>
  <si>
    <t>If No one attachment is generated in MinIO output folder in current run</t>
  </si>
  <si>
    <t>The PO is aready referenced</t>
  </si>
  <si>
    <t>Invalid SKU is inputted in oracle</t>
  </si>
  <si>
    <t>change it in mapping file</t>
  </si>
  <si>
    <t>Failed at multiple pop up's after entering order item and quantity</t>
  </si>
  <si>
    <t>Customer Production Code</t>
  </si>
  <si>
    <t>LocationMappingFilePath</t>
  </si>
  <si>
    <t>LocationMappingSheetName</t>
  </si>
  <si>
    <t>LocationMappingCustomerNameColumn</t>
  </si>
  <si>
    <t>Customer Name</t>
  </si>
  <si>
    <t>Hi Team,; Customer code: {0}, missing in vendor mapping file. Please update the mapping file</t>
  </si>
  <si>
    <t>Hi Team,;Customer Name: {0}, missing in Location mapping file. Please update the mapping file.</t>
  </si>
  <si>
    <t>Common Product code Sheet</t>
  </si>
  <si>
    <t>Oracle Window file saved in {0}</t>
  </si>
  <si>
    <t>EX-LBM-NEDI-0025</t>
  </si>
  <si>
    <t>Failed at entering ship to arrival date</t>
  </si>
  <si>
    <t>Email_Body_ShipToDateMissed</t>
  </si>
  <si>
    <t>Hi Team,;Bot is failed at entering ship to date. Please find the attached screen shot</t>
  </si>
  <si>
    <t>SC-LM-0029</t>
  </si>
  <si>
    <t>SC-LM-0030</t>
  </si>
  <si>
    <t>Entering into {0}</t>
  </si>
  <si>
    <t>Exit from: {0}</t>
  </si>
  <si>
    <t>For downloading oracle window, give only file name with no extension</t>
  </si>
  <si>
    <t>This will be the root folder to read/save files</t>
  </si>
  <si>
    <t>MappingFilesFolderPath</t>
  </si>
  <si>
    <t>TemplatesFolderPath</t>
  </si>
  <si>
    <t>SingularityDataFolderPath</t>
  </si>
  <si>
    <t>D:\RPA\FIJI_NonEDI_COE(OCR)\</t>
  </si>
  <si>
    <t>Due To Poor Network Connectivity or Application Down Time</t>
  </si>
  <si>
    <t>Invalid Username or Password</t>
  </si>
  <si>
    <t>Invalid Order Item</t>
  </si>
  <si>
    <t>EX-LBM-NEDI-0026</t>
  </si>
  <si>
    <t>Missing Template/Mapping files: {0}</t>
  </si>
  <si>
    <t>ProcessFolders</t>
  </si>
  <si>
    <t>Email_Body_Missing_Mappingfiles</t>
  </si>
  <si>
    <t>Hi Team,;Missing Mapping files in shared folder: {0}</t>
  </si>
  <si>
    <t>LocationChefWHMapp</t>
  </si>
  <si>
    <t>chefswarehouse</t>
  </si>
  <si>
    <t>LocationMSWMapp</t>
  </si>
  <si>
    <t>mswalker</t>
  </si>
  <si>
    <t>server.singularitysystems.com:9000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</si>
</sst>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3">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4"/>
      <color rgb="FF000000"/>
      <name val="Calibri"/>
      <family val="2"/>
    </font>
    <font>
      <sz val="6"/>
      <name val="ＭＳ Ｐゴシック"/>
      <family val="3"/>
      <charset val="128"/>
    </font>
    <font>
      <sz val="11"/>
      <color rgb="FF000000"/>
      <name val="Calibri"/>
      <family val="2"/>
    </font>
    <font>
      <b/>
      <sz val="11"/>
      <color theme="1"/>
      <name val="Calibri"/>
      <family val="2"/>
      <scheme val="minor"/>
    </font>
    <font>
      <b/>
      <sz val="12"/>
      <color theme="1"/>
      <name val="Calibri"/>
      <family val="2"/>
      <scheme val="minor"/>
    </font>
    <font>
      <sz val="11"/>
      <name val="Calibri"/>
      <family val="2"/>
      <scheme val="minor"/>
    </font>
    <font>
      <sz val="8"/>
      <name val="Calibri"/>
      <family val="2"/>
    </font>
    <font>
      <sz val="11"/>
      <name val="Calibri"/>
      <family val="2"/>
    </font>
  </fonts>
  <fills count="7">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5">
    <xf numFmtId="0" fontId="0" fillId="0" borderId="0"/>
    <xf numFmtId="0" fontId="4" fillId="0" borderId="0"/>
    <xf numFmtId="0" fontId="3" fillId="0" borderId="0"/>
    <xf numFmtId="0" fontId="2" fillId="0" borderId="0"/>
    <xf numFmtId="0" fontId="1" fillId="0" borderId="0"/>
  </cellStyleXfs>
  <cellXfs count="23">
    <xf numFmtId="0" fontId="0" fillId="0" borderId="0" xfId="0"/>
    <xf numFmtId="0" fontId="5" fillId="0" borderId="0" xfId="0" applyFont="1"/>
    <xf numFmtId="0" fontId="7" fillId="0" borderId="0" xfId="0" applyFont="1"/>
    <xf numFmtId="0" fontId="0" fillId="0" borderId="0" xfId="0" applyAlignment="1">
      <alignment wrapText="1"/>
    </xf>
    <xf numFmtId="0" fontId="0" fillId="0" borderId="0" xfId="0" applyAlignment="1">
      <alignment horizontal="left"/>
    </xf>
    <xf numFmtId="0" fontId="0" fillId="0" borderId="1" xfId="0" applyBorder="1" applyAlignment="1">
      <alignment vertical="top" wrapText="1"/>
    </xf>
    <xf numFmtId="0" fontId="0" fillId="0" borderId="0" xfId="0" applyBorder="1"/>
    <xf numFmtId="0" fontId="9" fillId="2" borderId="0" xfId="0" applyFont="1" applyFill="1" applyBorder="1" applyAlignment="1">
      <alignment horizontal="center" vertical="top" wrapText="1"/>
    </xf>
    <xf numFmtId="0" fontId="0" fillId="3" borderId="0" xfId="0" applyFill="1" applyBorder="1"/>
    <xf numFmtId="0" fontId="0" fillId="0" borderId="0" xfId="0" applyBorder="1" applyAlignment="1">
      <alignment vertical="top" wrapText="1"/>
    </xf>
    <xf numFmtId="0" fontId="10" fillId="0" borderId="0" xfId="0" applyFont="1" applyBorder="1" applyAlignment="1">
      <alignment vertical="top"/>
    </xf>
    <xf numFmtId="0" fontId="8" fillId="2" borderId="1" xfId="0" applyFont="1" applyFill="1" applyBorder="1" applyAlignment="1">
      <alignment horizontal="center" vertical="top" wrapText="1"/>
    </xf>
    <xf numFmtId="164" fontId="0" fillId="0" borderId="0" xfId="0" applyNumberFormat="1" applyAlignment="1">
      <alignment horizontal="left"/>
    </xf>
    <xf numFmtId="0" fontId="7" fillId="4" borderId="1" xfId="0" applyFont="1" applyFill="1" applyBorder="1" applyAlignment="1">
      <alignment wrapText="1"/>
    </xf>
    <xf numFmtId="0" fontId="7" fillId="5" borderId="1" xfId="0" applyFont="1" applyFill="1" applyBorder="1" applyAlignment="1">
      <alignment horizontal="left" wrapText="1"/>
    </xf>
    <xf numFmtId="0" fontId="12" fillId="0" borderId="0" xfId="0" applyFont="1"/>
    <xf numFmtId="0" fontId="10" fillId="0" borderId="0" xfId="0" applyFont="1" applyFill="1" applyBorder="1" applyAlignment="1">
      <alignment vertical="top"/>
    </xf>
    <xf numFmtId="0" fontId="0" fillId="0" borderId="0" xfId="0" applyFill="1"/>
    <xf numFmtId="0" fontId="2" fillId="0" borderId="0" xfId="3"/>
    <xf numFmtId="0" fontId="1" fillId="0" borderId="0" xfId="4"/>
    <xf numFmtId="0" fontId="0" fillId="0" borderId="2" xfId="0" applyFill="1" applyBorder="1" applyAlignment="1">
      <alignment vertical="top" wrapText="1"/>
    </xf>
    <xf numFmtId="0" fontId="0" fillId="6" borderId="0" xfId="0" applyFill="1"/>
    <xf numFmtId="0" fontId="0" fillId="0" borderId="0" xfId="0" applyFont="1"/>
  </cellXfs>
  <cellStyles count="5">
    <cellStyle name="Normal" xfId="0" builtinId="0"/>
    <cellStyle name="Normal 2" xfId="1" xr:uid="{93DE01BB-DDB3-445D-ABEC-A1EDF9EED1F1}"/>
    <cellStyle name="Normal 3" xfId="2" xr:uid="{13827309-0D2C-42A6-82E7-5125A7793DD1}"/>
    <cellStyle name="Normal 4" xfId="3" xr:uid="{A48CBB67-1370-490C-8556-35D72CAC2B3D}"/>
    <cellStyle name="Normal 5" xfId="4" xr:uid="{56185D18-FE19-4579-ACA1-2DED8DD9B52E}"/>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128"/>
  <sheetViews>
    <sheetView tabSelected="1" topLeftCell="A66" workbookViewId="0">
      <selection activeCell="B79" sqref="B79"/>
    </sheetView>
  </sheetViews>
  <sheetFormatPr defaultColWidth="14.42578125" defaultRowHeight="12" customHeight="1"/>
  <cols>
    <col min="1" max="1" width="43.5703125" customWidth="1"/>
    <col min="2" max="2" width="106.42578125" bestFit="1" customWidth="1"/>
    <col min="3" max="3" width="81.42578125" customWidth="1"/>
    <col min="4" max="26" width="8.7109375" customWidth="1"/>
  </cols>
  <sheetData>
    <row r="1" spans="1:3" s="1" customFormat="1" ht="18.75" customHeight="1">
      <c r="A1" s="1" t="s">
        <v>0</v>
      </c>
      <c r="B1" s="1" t="s">
        <v>1</v>
      </c>
      <c r="C1" s="1" t="s">
        <v>3</v>
      </c>
    </row>
    <row r="2" spans="1:3" ht="12" customHeight="1">
      <c r="A2" t="s">
        <v>13</v>
      </c>
      <c r="B2" t="s">
        <v>21</v>
      </c>
      <c r="C2" t="s">
        <v>216</v>
      </c>
    </row>
    <row r="3" spans="1:3" ht="12" customHeight="1">
      <c r="A3" t="s">
        <v>15</v>
      </c>
      <c r="B3" t="s">
        <v>24</v>
      </c>
      <c r="C3" t="s">
        <v>217</v>
      </c>
    </row>
    <row r="4" spans="1:3" ht="12" customHeight="1">
      <c r="A4" t="s">
        <v>12</v>
      </c>
      <c r="B4" t="s">
        <v>343</v>
      </c>
      <c r="C4" t="s">
        <v>218</v>
      </c>
    </row>
    <row r="5" spans="1:3" ht="12" customHeight="1">
      <c r="A5" t="s">
        <v>22</v>
      </c>
      <c r="B5" t="s">
        <v>75</v>
      </c>
    </row>
    <row r="6" spans="1:3" ht="12" customHeight="1">
      <c r="A6" t="s">
        <v>173</v>
      </c>
      <c r="B6" t="s">
        <v>75</v>
      </c>
    </row>
    <row r="7" spans="1:3" ht="12" customHeight="1">
      <c r="A7" t="s">
        <v>174</v>
      </c>
      <c r="B7" t="s">
        <v>75</v>
      </c>
    </row>
    <row r="8" spans="1:3" ht="12" customHeight="1">
      <c r="A8" t="s">
        <v>23</v>
      </c>
      <c r="B8" t="s">
        <v>212</v>
      </c>
    </row>
    <row r="9" spans="1:3" ht="12" customHeight="1">
      <c r="A9" t="s">
        <v>29</v>
      </c>
      <c r="B9" t="s">
        <v>30</v>
      </c>
    </row>
    <row r="10" spans="1:3" ht="12" customHeight="1">
      <c r="A10" t="s">
        <v>25</v>
      </c>
      <c r="B10" t="s">
        <v>39</v>
      </c>
    </row>
    <row r="11" spans="1:3" ht="12" customHeight="1">
      <c r="A11" t="s">
        <v>141</v>
      </c>
      <c r="B11" t="s">
        <v>141</v>
      </c>
      <c r="C11" t="s">
        <v>141</v>
      </c>
    </row>
    <row r="12" spans="1:3" ht="12" customHeight="1">
      <c r="A12" t="s">
        <v>26</v>
      </c>
      <c r="B12" s="17" t="s">
        <v>372</v>
      </c>
    </row>
    <row r="13" spans="1:3" ht="12" customHeight="1">
      <c r="A13" t="s">
        <v>41</v>
      </c>
      <c r="B13" t="s">
        <v>42</v>
      </c>
    </row>
    <row r="14" spans="1:3" ht="12" customHeight="1">
      <c r="A14" t="s">
        <v>27</v>
      </c>
      <c r="B14" s="4">
        <v>3</v>
      </c>
    </row>
    <row r="15" spans="1:3" ht="12" customHeight="1">
      <c r="A15" t="s">
        <v>87</v>
      </c>
      <c r="B15" s="4">
        <v>3</v>
      </c>
    </row>
    <row r="16" spans="1:3" ht="12" customHeight="1">
      <c r="A16" s="2" t="s">
        <v>195</v>
      </c>
      <c r="B16" s="4" t="b">
        <v>0</v>
      </c>
    </row>
    <row r="17" spans="1:3" ht="12" customHeight="1">
      <c r="A17" s="2" t="s">
        <v>431</v>
      </c>
      <c r="B17" s="2" t="str">
        <f>CONCATENATE(A19,",",A20,",",A21,",",A25,",",A26,",",A27,",",A28,",",A29,",",A30)</f>
        <v>InputsFolderPath,OutputsFolderPath,AttachmentsFolderPath,ExceptionScreenShotFolderPath,SingularityDataFolderPath,SingularityOutputsFolderPath,SingularityInputsFolderPath,ProcessedFolderPath,ExceptionFolderPath</v>
      </c>
    </row>
    <row r="18" spans="1:3" ht="12.75" customHeight="1">
      <c r="A18" t="s">
        <v>159</v>
      </c>
      <c r="B18" s="21" t="s">
        <v>425</v>
      </c>
      <c r="C18" t="s">
        <v>421</v>
      </c>
    </row>
    <row r="19" spans="1:3" ht="16.5" customHeight="1">
      <c r="A19" t="s">
        <v>33</v>
      </c>
      <c r="B19" t="str">
        <f>B18 &amp; "Inputs\"</f>
        <v>D:\RPA\FIJI_NonEDI_COE(OCR)\Inputs\</v>
      </c>
    </row>
    <row r="20" spans="1:3" ht="12" customHeight="1">
      <c r="A20" t="s">
        <v>35</v>
      </c>
      <c r="B20" t="str">
        <f>B18 &amp; "Outputs\"</f>
        <v>D:\RPA\FIJI_NonEDI_COE(OCR)\Outputs\</v>
      </c>
    </row>
    <row r="21" spans="1:3" ht="12" customHeight="1">
      <c r="A21" t="s">
        <v>34</v>
      </c>
      <c r="B21" t="str">
        <f>B19</f>
        <v>D:\RPA\FIJI_NonEDI_COE(OCR)\Inputs\</v>
      </c>
    </row>
    <row r="22" spans="1:3" ht="12" customHeight="1">
      <c r="A22" t="s">
        <v>28</v>
      </c>
      <c r="B22" t="str">
        <f>B19 &amp; "OracleWindow"</f>
        <v>D:\RPA\FIJI_NonEDI_COE(OCR)\Inputs\OracleWindow</v>
      </c>
      <c r="C22" t="s">
        <v>420</v>
      </c>
    </row>
    <row r="23" spans="1:3" ht="12" customHeight="1">
      <c r="A23" t="s">
        <v>422</v>
      </c>
      <c r="B23" t="str">
        <f>B18 &amp; "MappingFiles\"</f>
        <v>D:\RPA\FIJI_NonEDI_COE(OCR)\MappingFiles\</v>
      </c>
    </row>
    <row r="24" spans="1:3" ht="12" customHeight="1">
      <c r="A24" t="s">
        <v>423</v>
      </c>
      <c r="B24" t="str">
        <f>B18 &amp; "Templates\"</f>
        <v>D:\RPA\FIJI_NonEDI_COE(OCR)\Templates\</v>
      </c>
    </row>
    <row r="25" spans="1:3" ht="12" customHeight="1">
      <c r="A25" t="s">
        <v>160</v>
      </c>
      <c r="B25" t="str">
        <f>B18&amp;"ExceptionScreenshot\"</f>
        <v>D:\RPA\FIJI_NonEDI_COE(OCR)\ExceptionScreenshot\</v>
      </c>
      <c r="C25" t="s">
        <v>222</v>
      </c>
    </row>
    <row r="26" spans="1:3" ht="12" customHeight="1">
      <c r="A26" t="s">
        <v>424</v>
      </c>
      <c r="B26" t="str">
        <f>B18 &amp; "SingularityData\"</f>
        <v>D:\RPA\FIJI_NonEDI_COE(OCR)\SingularityData\</v>
      </c>
    </row>
    <row r="27" spans="1:3" ht="12" customHeight="1">
      <c r="A27" t="s">
        <v>88</v>
      </c>
      <c r="B27" t="str">
        <f>B26 &amp; "Outputs\"</f>
        <v>D:\RPA\FIJI_NonEDI_COE(OCR)\SingularityData\Outputs\</v>
      </c>
    </row>
    <row r="28" spans="1:3" ht="12" customHeight="1">
      <c r="A28" t="s">
        <v>112</v>
      </c>
      <c r="B28" t="str">
        <f>B26 &amp; "Inputs\"</f>
        <v>D:\RPA\FIJI_NonEDI_COE(OCR)\SingularityData\Inputs\</v>
      </c>
    </row>
    <row r="29" spans="1:3" ht="12" customHeight="1">
      <c r="A29" t="s">
        <v>205</v>
      </c>
      <c r="B29" t="str">
        <f>B26 &amp; "Processed\"</f>
        <v>D:\RPA\FIJI_NonEDI_COE(OCR)\SingularityData\Processed\</v>
      </c>
    </row>
    <row r="30" spans="1:3" ht="12" customHeight="1">
      <c r="A30" t="s">
        <v>206</v>
      </c>
      <c r="B30" t="str">
        <f>B26 &amp; "Exceptions\"</f>
        <v>D:\RPA\FIJI_NonEDI_COE(OCR)\SingularityData\Exceptions\</v>
      </c>
    </row>
    <row r="31" spans="1:3" ht="12" customHeight="1">
      <c r="A31" t="s">
        <v>31</v>
      </c>
      <c r="B31" t="str">
        <f>B23 &amp; "FIJI_NonEDI_OCR_CustomerMappingFile.xlsx"</f>
        <v>D:\RPA\FIJI_NonEDI_COE(OCR)\MappingFiles\FIJI_NonEDI_OCR_CustomerMappingFile.xlsx</v>
      </c>
    </row>
    <row r="32" spans="1:3" ht="12" customHeight="1">
      <c r="A32" t="s">
        <v>404</v>
      </c>
      <c r="B32" t="str">
        <f>B23 &amp; "FIJI_NonEDI_OCR_CustomerIDMappingFile.xlsm"</f>
        <v>D:\RPA\FIJI_NonEDI_COE(OCR)\MappingFiles\FIJI_NonEDI_OCR_CustomerIDMappingFile.xlsm</v>
      </c>
    </row>
    <row r="33" spans="1:3" ht="12" customHeight="1">
      <c r="A33" t="s">
        <v>32</v>
      </c>
      <c r="B33" t="str">
        <f>B24 &amp; "FIJI_NonEDI_OCR_SummaryReportTemplate.xlsx"</f>
        <v>D:\RPA\FIJI_NonEDI_COE(OCR)\Templates\FIJI_NonEDI_OCR_SummaryReportTemplate.xlsx</v>
      </c>
    </row>
    <row r="34" spans="1:3" ht="12" customHeight="1">
      <c r="A34" t="s">
        <v>36</v>
      </c>
      <c r="B34" t="str">
        <f ca="1">B20 &amp; "FIJI_NonEDI_SummaryReport_"&amp;TEXT(NOW(),"DD-MM-yyyyHHmm")&amp;".xlsx"</f>
        <v>D:\RPA\FIJI_NonEDI_COE(OCR)\Outputs\FIJI_NonEDI_SummaryReport_11-04-20231430.xlsx</v>
      </c>
    </row>
    <row r="35" spans="1:3" ht="12" customHeight="1">
      <c r="A35" t="s">
        <v>37</v>
      </c>
      <c r="B35" t="s">
        <v>329</v>
      </c>
    </row>
    <row r="36" spans="1:3" ht="12" customHeight="1">
      <c r="A36" t="s">
        <v>38</v>
      </c>
      <c r="B36" t="s">
        <v>410</v>
      </c>
    </row>
    <row r="37" spans="1:3" ht="12" customHeight="1">
      <c r="A37" t="s">
        <v>405</v>
      </c>
      <c r="B37" t="s">
        <v>336</v>
      </c>
    </row>
    <row r="38" spans="1:3" ht="12" customHeight="1">
      <c r="A38" t="s">
        <v>86</v>
      </c>
      <c r="B38" t="s">
        <v>328</v>
      </c>
      <c r="C38" t="s">
        <v>40</v>
      </c>
    </row>
    <row r="39" spans="1:3" ht="12" customHeight="1">
      <c r="A39" t="s">
        <v>315</v>
      </c>
      <c r="B39" t="s">
        <v>66</v>
      </c>
      <c r="C39" t="s">
        <v>219</v>
      </c>
    </row>
    <row r="40" spans="1:3" ht="12" customHeight="1">
      <c r="A40" t="s">
        <v>76</v>
      </c>
      <c r="B40" t="s">
        <v>30</v>
      </c>
    </row>
    <row r="41" spans="1:3" ht="12" customHeight="1">
      <c r="A41" t="s">
        <v>82</v>
      </c>
      <c r="B41" t="s">
        <v>83</v>
      </c>
    </row>
    <row r="42" spans="1:3" ht="12" customHeight="1">
      <c r="A42" t="s">
        <v>84</v>
      </c>
      <c r="B42" s="12">
        <f ca="1">TODAY()</f>
        <v>45027</v>
      </c>
    </row>
    <row r="43" spans="1:3" ht="12" customHeight="1">
      <c r="A43" t="s">
        <v>85</v>
      </c>
      <c r="B43" t="s">
        <v>85</v>
      </c>
    </row>
    <row r="44" spans="1:3" ht="12" customHeight="1">
      <c r="A44" t="s">
        <v>90</v>
      </c>
      <c r="B44" t="s">
        <v>89</v>
      </c>
    </row>
    <row r="45" spans="1:3" ht="12" customHeight="1">
      <c r="A45" t="s">
        <v>93</v>
      </c>
      <c r="B45" t="str">
        <f>A46&amp;","&amp;A47&amp;","&amp;A48&amp;","&amp;A49</f>
        <v>SingularityPurchaseOrderField,SingularityShipToDateField,SingularityShipToLocationField,SingularityVendorNameField</v>
      </c>
    </row>
    <row r="46" spans="1:3" ht="12" customHeight="1">
      <c r="A46" t="s">
        <v>94</v>
      </c>
      <c r="B46" t="s">
        <v>316</v>
      </c>
    </row>
    <row r="47" spans="1:3" ht="12" customHeight="1">
      <c r="A47" t="s">
        <v>95</v>
      </c>
      <c r="B47" t="s">
        <v>317</v>
      </c>
    </row>
    <row r="48" spans="1:3" ht="12" customHeight="1">
      <c r="A48" t="s">
        <v>96</v>
      </c>
      <c r="B48" t="s">
        <v>318</v>
      </c>
    </row>
    <row r="49" spans="1:2" ht="12" customHeight="1">
      <c r="A49" t="s">
        <v>391</v>
      </c>
      <c r="B49" s="19" t="s">
        <v>390</v>
      </c>
    </row>
    <row r="50" spans="1:2" ht="12" customHeight="1">
      <c r="A50" t="s">
        <v>357</v>
      </c>
      <c r="B50" t="s">
        <v>358</v>
      </c>
    </row>
    <row r="51" spans="1:2" ht="12" customHeight="1">
      <c r="A51" t="s">
        <v>98</v>
      </c>
      <c r="B51" t="s">
        <v>336</v>
      </c>
    </row>
    <row r="52" spans="1:2" ht="12" customHeight="1">
      <c r="A52" t="s">
        <v>99</v>
      </c>
      <c r="B52" t="s">
        <v>337</v>
      </c>
    </row>
    <row r="53" spans="1:2" ht="12" customHeight="1">
      <c r="A53" t="s">
        <v>101</v>
      </c>
      <c r="B53" t="s">
        <v>319</v>
      </c>
    </row>
    <row r="54" spans="1:2" ht="12" customHeight="1">
      <c r="A54" t="s">
        <v>102</v>
      </c>
      <c r="B54" t="s">
        <v>100</v>
      </c>
    </row>
    <row r="55" spans="1:2" ht="12" customHeight="1">
      <c r="A55" t="s">
        <v>106</v>
      </c>
      <c r="B55" t="s">
        <v>3</v>
      </c>
    </row>
    <row r="56" spans="1:2" ht="12" customHeight="1">
      <c r="A56" t="s">
        <v>107</v>
      </c>
      <c r="B56" t="s">
        <v>1</v>
      </c>
    </row>
    <row r="57" spans="1:2" ht="12" customHeight="1">
      <c r="A57" t="s">
        <v>108</v>
      </c>
      <c r="B57" t="s">
        <v>109</v>
      </c>
    </row>
    <row r="58" spans="1:2" ht="12" customHeight="1">
      <c r="A58" t="s">
        <v>110</v>
      </c>
      <c r="B58" t="s">
        <v>111</v>
      </c>
    </row>
    <row r="59" spans="1:2" ht="12" customHeight="1">
      <c r="A59" t="s">
        <v>113</v>
      </c>
      <c r="B59" t="s">
        <v>403</v>
      </c>
    </row>
    <row r="60" spans="1:2" ht="12" customHeight="1">
      <c r="A60" t="s">
        <v>389</v>
      </c>
      <c r="B60" s="18" t="s">
        <v>390</v>
      </c>
    </row>
    <row r="61" spans="1:2" ht="12" customHeight="1">
      <c r="A61" t="s">
        <v>406</v>
      </c>
      <c r="B61" t="s">
        <v>407</v>
      </c>
    </row>
    <row r="63" spans="1:2" ht="12" customHeight="1">
      <c r="A63" t="s">
        <v>114</v>
      </c>
      <c r="B63" t="s">
        <v>115</v>
      </c>
    </row>
    <row r="64" spans="1:2" ht="12" customHeight="1">
      <c r="A64" t="s">
        <v>116</v>
      </c>
      <c r="B64" t="s">
        <v>117</v>
      </c>
    </row>
    <row r="65" spans="1:3" ht="12" customHeight="1">
      <c r="A65" t="s">
        <v>120</v>
      </c>
      <c r="B65" t="s">
        <v>121</v>
      </c>
    </row>
    <row r="66" spans="1:3" ht="12" customHeight="1">
      <c r="A66" t="s">
        <v>146</v>
      </c>
      <c r="B66" t="s">
        <v>147</v>
      </c>
    </row>
    <row r="67" spans="1:3" ht="12" customHeight="1">
      <c r="A67" s="2" t="s">
        <v>387</v>
      </c>
      <c r="B67" t="s">
        <v>386</v>
      </c>
    </row>
    <row r="68" spans="1:3" ht="12" customHeight="1">
      <c r="A68" s="2" t="s">
        <v>388</v>
      </c>
      <c r="B68" s="4">
        <v>40</v>
      </c>
    </row>
    <row r="69" spans="1:3" ht="12" customHeight="1">
      <c r="A69" t="s">
        <v>118</v>
      </c>
      <c r="B69" t="s">
        <v>119</v>
      </c>
    </row>
    <row r="70" spans="1:3" ht="12" customHeight="1">
      <c r="A70" t="s">
        <v>131</v>
      </c>
      <c r="B70" t="s">
        <v>375</v>
      </c>
      <c r="C70" t="s">
        <v>132</v>
      </c>
    </row>
    <row r="71" spans="1:3" ht="12" customHeight="1">
      <c r="A71" t="s">
        <v>434</v>
      </c>
      <c r="B71" t="s">
        <v>435</v>
      </c>
    </row>
    <row r="72" spans="1:3" ht="12" customHeight="1">
      <c r="A72" t="s">
        <v>436</v>
      </c>
      <c r="B72" t="s">
        <v>437</v>
      </c>
    </row>
    <row r="73" spans="1:3" ht="12" customHeight="1">
      <c r="A73" t="s">
        <v>376</v>
      </c>
      <c r="B73" s="4">
        <v>5</v>
      </c>
    </row>
    <row r="74" spans="1:3" ht="12" customHeight="1">
      <c r="A74" t="s">
        <v>133</v>
      </c>
      <c r="B74" s="4">
        <v>1</v>
      </c>
    </row>
    <row r="75" spans="1:3" ht="12" customHeight="1">
      <c r="A75" t="s">
        <v>136</v>
      </c>
      <c r="B75" t="str">
        <f>B18 &amp; "DoNotTouchFiles\Minio.py"</f>
        <v>D:\RPA\FIJI_NonEDI_COE(OCR)\DoNotTouchFiles\Minio.py</v>
      </c>
    </row>
    <row r="76" spans="1:3" ht="12" customHeight="1">
      <c r="A76" t="s">
        <v>138</v>
      </c>
      <c r="B76" t="s">
        <v>137</v>
      </c>
    </row>
    <row r="77" spans="1:3" ht="12" customHeight="1">
      <c r="A77" t="s">
        <v>139</v>
      </c>
      <c r="B77" t="s">
        <v>140</v>
      </c>
    </row>
    <row r="78" spans="1:3" ht="12" customHeight="1">
      <c r="A78" t="s">
        <v>142</v>
      </c>
      <c r="B78" t="s">
        <v>438</v>
      </c>
    </row>
    <row r="79" spans="1:3" ht="12" customHeight="1">
      <c r="A79" t="s">
        <v>145</v>
      </c>
      <c r="B79" t="s">
        <v>338</v>
      </c>
    </row>
    <row r="80" spans="1:3" ht="12" customHeight="1">
      <c r="A80" t="s">
        <v>351</v>
      </c>
      <c r="B80" s="2" t="s">
        <v>352</v>
      </c>
    </row>
    <row r="81" spans="1:3" ht="12" customHeight="1">
      <c r="A81" t="s">
        <v>154</v>
      </c>
      <c r="B81" t="s">
        <v>155</v>
      </c>
    </row>
    <row r="82" spans="1:3" ht="12" customHeight="1">
      <c r="A82" t="s">
        <v>156</v>
      </c>
      <c r="B82" t="s">
        <v>320</v>
      </c>
    </row>
    <row r="83" spans="1:3" ht="12" customHeight="1">
      <c r="A83" t="s">
        <v>157</v>
      </c>
      <c r="B83" t="s">
        <v>342</v>
      </c>
      <c r="C83" t="s">
        <v>220</v>
      </c>
    </row>
    <row r="84" spans="1:3" ht="12" customHeight="1">
      <c r="A84" t="s">
        <v>158</v>
      </c>
      <c r="B84" t="s">
        <v>321</v>
      </c>
      <c r="C84" t="s">
        <v>221</v>
      </c>
    </row>
    <row r="85" spans="1:3" ht="12" customHeight="1">
      <c r="A85" t="s">
        <v>161</v>
      </c>
      <c r="B85" t="s">
        <v>223</v>
      </c>
    </row>
    <row r="86" spans="1:3" ht="12" customHeight="1">
      <c r="A86" t="s">
        <v>162</v>
      </c>
      <c r="B86" t="s">
        <v>163</v>
      </c>
      <c r="C86" t="s">
        <v>224</v>
      </c>
    </row>
    <row r="87" spans="1:3" ht="12" customHeight="1">
      <c r="A87" t="s">
        <v>164</v>
      </c>
      <c r="B87" t="s">
        <v>165</v>
      </c>
      <c r="C87" t="s">
        <v>225</v>
      </c>
    </row>
    <row r="88" spans="1:3" ht="12" customHeight="1">
      <c r="A88" t="s">
        <v>166</v>
      </c>
      <c r="B88">
        <v>2</v>
      </c>
      <c r="C88" t="s">
        <v>226</v>
      </c>
    </row>
    <row r="89" spans="1:3" ht="12" customHeight="1">
      <c r="A89" t="s">
        <v>167</v>
      </c>
      <c r="B89">
        <v>3</v>
      </c>
      <c r="C89" t="s">
        <v>227</v>
      </c>
    </row>
    <row r="90" spans="1:3" ht="12" customHeight="1">
      <c r="A90" t="s">
        <v>168</v>
      </c>
      <c r="B90" t="s">
        <v>109</v>
      </c>
      <c r="C90" t="s">
        <v>228</v>
      </c>
    </row>
    <row r="91" spans="1:3" ht="12" customHeight="1">
      <c r="A91" t="s">
        <v>169</v>
      </c>
      <c r="B91" t="s">
        <v>170</v>
      </c>
      <c r="C91" t="s">
        <v>229</v>
      </c>
    </row>
    <row r="92" spans="1:3" ht="12" customHeight="1">
      <c r="A92" t="s">
        <v>171</v>
      </c>
      <c r="B92" t="str">
        <f>"[" &amp; B4 &amp; "]:Application Exception Notification"</f>
        <v>[FIJ_NonEDI_COE(OCR)_Process]:Application Exception Notification</v>
      </c>
      <c r="C92" t="s">
        <v>230</v>
      </c>
    </row>
    <row r="93" spans="1:3" ht="12" customHeight="1">
      <c r="A93" t="s">
        <v>172</v>
      </c>
      <c r="B93" t="str">
        <f xml:space="preserve"> "[" &amp;  B4 &amp; "]:Business Exception Notification"</f>
        <v>[FIJ_NonEDI_COE(OCR)_Process]:Business Exception Notification</v>
      </c>
      <c r="C93" t="s">
        <v>231</v>
      </c>
    </row>
    <row r="95" spans="1:3" ht="12" customHeight="1">
      <c r="A95" t="s">
        <v>175</v>
      </c>
      <c r="B95" t="s">
        <v>326</v>
      </c>
      <c r="C95" t="s">
        <v>232</v>
      </c>
    </row>
    <row r="96" spans="1:3" ht="12" customHeight="1">
      <c r="A96" t="s">
        <v>176</v>
      </c>
      <c r="B96" t="s">
        <v>327</v>
      </c>
      <c r="C96" t="s">
        <v>233</v>
      </c>
    </row>
    <row r="97" spans="1:3" ht="12" customHeight="1">
      <c r="A97" t="s">
        <v>204</v>
      </c>
      <c r="B97" t="s">
        <v>331</v>
      </c>
    </row>
    <row r="98" spans="1:3" ht="12" customHeight="1">
      <c r="A98" t="s">
        <v>177</v>
      </c>
      <c r="B98" t="s">
        <v>332</v>
      </c>
      <c r="C98" t="s">
        <v>234</v>
      </c>
    </row>
    <row r="99" spans="1:3" ht="12" customHeight="1">
      <c r="A99" t="s">
        <v>178</v>
      </c>
      <c r="B99" t="s">
        <v>333</v>
      </c>
      <c r="C99" t="s">
        <v>233</v>
      </c>
    </row>
    <row r="100" spans="1:3" ht="12" customHeight="1">
      <c r="A100" t="s">
        <v>179</v>
      </c>
      <c r="B100" t="s">
        <v>334</v>
      </c>
      <c r="C100" t="s">
        <v>233</v>
      </c>
    </row>
    <row r="101" spans="1:3" ht="12" customHeight="1">
      <c r="A101" t="s">
        <v>180</v>
      </c>
      <c r="B101" t="s">
        <v>333</v>
      </c>
      <c r="C101" t="s">
        <v>233</v>
      </c>
    </row>
    <row r="102" spans="1:3" ht="12" customHeight="1">
      <c r="A102" t="s">
        <v>187</v>
      </c>
      <c r="B102" t="s">
        <v>322</v>
      </c>
    </row>
    <row r="103" spans="1:3" ht="12" customHeight="1">
      <c r="A103" s="22" t="s">
        <v>432</v>
      </c>
      <c r="B103" s="2" t="s">
        <v>433</v>
      </c>
    </row>
    <row r="104" spans="1:3" ht="12" customHeight="1">
      <c r="A104" s="2" t="s">
        <v>190</v>
      </c>
      <c r="B104" s="2" t="s">
        <v>381</v>
      </c>
    </row>
    <row r="105" spans="1:3" ht="12" customHeight="1">
      <c r="A105" s="2" t="s">
        <v>191</v>
      </c>
      <c r="B105" s="2" t="s">
        <v>359</v>
      </c>
    </row>
    <row r="106" spans="1:3" ht="12" customHeight="1">
      <c r="A106" s="2" t="s">
        <v>192</v>
      </c>
      <c r="B106" s="2" t="s">
        <v>323</v>
      </c>
    </row>
    <row r="107" spans="1:3" ht="12" customHeight="1">
      <c r="A107" s="2" t="s">
        <v>193</v>
      </c>
      <c r="B107" s="2" t="s">
        <v>408</v>
      </c>
    </row>
    <row r="108" spans="1:3" ht="12" customHeight="1">
      <c r="A108" s="2" t="s">
        <v>194</v>
      </c>
      <c r="B108" s="2" t="s">
        <v>345</v>
      </c>
    </row>
    <row r="109" spans="1:3" ht="12" customHeight="1">
      <c r="A109" s="2" t="s">
        <v>197</v>
      </c>
      <c r="B109" s="2" t="s">
        <v>344</v>
      </c>
    </row>
    <row r="110" spans="1:3" ht="12" customHeight="1">
      <c r="A110" s="2" t="s">
        <v>198</v>
      </c>
      <c r="B110" s="2" t="s">
        <v>378</v>
      </c>
    </row>
    <row r="111" spans="1:3" ht="12" customHeight="1">
      <c r="A111" s="2" t="s">
        <v>199</v>
      </c>
      <c r="B111" s="2" t="s">
        <v>324</v>
      </c>
    </row>
    <row r="112" spans="1:3" ht="12" customHeight="1">
      <c r="A112" s="2" t="s">
        <v>200</v>
      </c>
      <c r="B112" s="2" t="s">
        <v>370</v>
      </c>
    </row>
    <row r="113" spans="1:3" ht="12" customHeight="1">
      <c r="A113" s="2" t="s">
        <v>215</v>
      </c>
      <c r="B113" s="15" t="s">
        <v>325</v>
      </c>
    </row>
    <row r="114" spans="1:3" ht="12" customHeight="1">
      <c r="A114" s="2" t="s">
        <v>384</v>
      </c>
      <c r="B114" s="15" t="s">
        <v>385</v>
      </c>
    </row>
    <row r="115" spans="1:3" ht="12" customHeight="1">
      <c r="A115" s="2" t="s">
        <v>202</v>
      </c>
      <c r="B115" s="2" t="s">
        <v>346</v>
      </c>
    </row>
    <row r="116" spans="1:3" ht="12" customHeight="1">
      <c r="A116" s="2" t="s">
        <v>365</v>
      </c>
      <c r="B116" s="2" t="s">
        <v>366</v>
      </c>
    </row>
    <row r="117" spans="1:3" s="16" customFormat="1" ht="12" customHeight="1">
      <c r="A117" s="2" t="s">
        <v>369</v>
      </c>
      <c r="B117" s="2" t="s">
        <v>368</v>
      </c>
    </row>
    <row r="118" spans="1:3" s="16" customFormat="1" ht="12" customHeight="1">
      <c r="A118" s="2" t="s">
        <v>394</v>
      </c>
      <c r="B118" s="2" t="s">
        <v>409</v>
      </c>
    </row>
    <row r="119" spans="1:3" s="16" customFormat="1" ht="12" customHeight="1">
      <c r="A119" s="2" t="s">
        <v>414</v>
      </c>
      <c r="B119" s="2" t="s">
        <v>415</v>
      </c>
    </row>
    <row r="120" spans="1:3" ht="12" customHeight="1">
      <c r="A120" s="2" t="s">
        <v>203</v>
      </c>
      <c r="B120" s="2" t="s">
        <v>335</v>
      </c>
    </row>
    <row r="121" spans="1:3" ht="12" customHeight="1">
      <c r="A121" s="2" t="s">
        <v>209</v>
      </c>
      <c r="B121" s="2" t="s">
        <v>361</v>
      </c>
    </row>
    <row r="122" spans="1:3" ht="12" customHeight="1">
      <c r="A122" s="2" t="s">
        <v>211</v>
      </c>
      <c r="B122" s="2" t="s">
        <v>340</v>
      </c>
    </row>
    <row r="123" spans="1:3" ht="12" customHeight="1">
      <c r="A123" s="2" t="s">
        <v>210</v>
      </c>
      <c r="B123" s="2" t="s">
        <v>350</v>
      </c>
    </row>
    <row r="124" spans="1:3" ht="12" customHeight="1">
      <c r="A124" t="s">
        <v>181</v>
      </c>
      <c r="B124" t="s">
        <v>347</v>
      </c>
      <c r="C124" t="s">
        <v>234</v>
      </c>
    </row>
    <row r="125" spans="1:3" ht="12" customHeight="1">
      <c r="A125" t="s">
        <v>235</v>
      </c>
      <c r="B125" t="s">
        <v>339</v>
      </c>
      <c r="C125" t="s">
        <v>236</v>
      </c>
    </row>
    <row r="126" spans="1:3" ht="12" customHeight="1">
      <c r="A126" t="s">
        <v>182</v>
      </c>
      <c r="B126" t="s">
        <v>183</v>
      </c>
      <c r="C126" t="s">
        <v>237</v>
      </c>
    </row>
    <row r="127" spans="1:3" ht="12" customHeight="1">
      <c r="A127" s="3" t="s">
        <v>186</v>
      </c>
      <c r="B127" t="s">
        <v>330</v>
      </c>
    </row>
    <row r="128" spans="1:3" ht="12" customHeight="1">
      <c r="A128" t="s">
        <v>214</v>
      </c>
    </row>
  </sheetData>
  <phoneticPr fontId="6"/>
  <conditionalFormatting sqref="A95">
    <cfRule type="duplicateValues" dxfId="11" priority="12"/>
  </conditionalFormatting>
  <conditionalFormatting sqref="A6:A7">
    <cfRule type="duplicateValues" dxfId="10" priority="4"/>
  </conditionalFormatting>
  <conditionalFormatting sqref="A6:A7">
    <cfRule type="duplicateValues" dxfId="9" priority="3"/>
  </conditionalFormatting>
  <conditionalFormatting sqref="A127">
    <cfRule type="duplicateValues" dxfId="8" priority="2"/>
  </conditionalFormatting>
  <conditionalFormatting sqref="A127">
    <cfRule type="duplicateValues" dxfId="7" priority="1"/>
  </conditionalFormatting>
  <conditionalFormatting sqref="A128 A96:A116 A85:A94 A118:A126">
    <cfRule type="duplicateValues" dxfId="6" priority="28"/>
  </conditionalFormatting>
  <conditionalFormatting sqref="A128 A85:A116 A118:A126">
    <cfRule type="duplicateValues" dxfId="5" priority="30"/>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14"/>
  <sheetViews>
    <sheetView workbookViewId="0">
      <selection activeCell="C1" sqref="C1"/>
    </sheetView>
  </sheetViews>
  <sheetFormatPr defaultColWidth="14.42578125" defaultRowHeight="13.5" customHeight="1"/>
  <cols>
    <col min="1" max="1" width="41" customWidth="1"/>
    <col min="2" max="2" width="51" customWidth="1"/>
    <col min="3" max="3" width="75.42578125" customWidth="1"/>
    <col min="4" max="26" width="8.7109375" customWidth="1"/>
  </cols>
  <sheetData>
    <row r="1" spans="1:26" ht="13.5" customHeight="1">
      <c r="A1" s="1" t="s">
        <v>0</v>
      </c>
      <c r="B1" s="1" t="s">
        <v>1</v>
      </c>
      <c r="C1" s="1" t="s">
        <v>3</v>
      </c>
      <c r="D1" s="1"/>
      <c r="E1" s="1"/>
      <c r="F1" s="1"/>
      <c r="G1" s="1"/>
      <c r="H1" s="1"/>
      <c r="I1" s="1"/>
      <c r="J1" s="1"/>
      <c r="K1" s="1"/>
      <c r="L1" s="1"/>
      <c r="M1" s="1"/>
      <c r="N1" s="1"/>
      <c r="O1" s="1"/>
      <c r="P1" s="1"/>
      <c r="Q1" s="1"/>
      <c r="R1" s="1"/>
      <c r="S1" s="1"/>
      <c r="T1" s="1"/>
      <c r="U1" s="1"/>
      <c r="V1" s="1"/>
      <c r="W1" s="1"/>
      <c r="X1" s="1"/>
      <c r="Y1" s="1"/>
      <c r="Z1" s="1"/>
    </row>
    <row r="2" spans="1:26" ht="13.5" customHeight="1">
      <c r="A2" t="s">
        <v>4</v>
      </c>
      <c r="B2">
        <v>1</v>
      </c>
      <c r="C2" s="3" t="s">
        <v>266</v>
      </c>
    </row>
    <row r="3" spans="1:26" ht="13.5" customHeight="1">
      <c r="A3" t="s">
        <v>16</v>
      </c>
      <c r="B3">
        <v>0</v>
      </c>
      <c r="C3" s="3" t="s">
        <v>267</v>
      </c>
    </row>
    <row r="4" spans="1:26" ht="13.5" customHeight="1">
      <c r="A4" t="s">
        <v>5</v>
      </c>
      <c r="B4" t="s">
        <v>6</v>
      </c>
      <c r="C4" t="s">
        <v>268</v>
      </c>
    </row>
    <row r="5" spans="1:26" ht="13.5" customHeight="1">
      <c r="A5" t="s">
        <v>7</v>
      </c>
      <c r="B5" t="s">
        <v>260</v>
      </c>
      <c r="C5" t="s">
        <v>269</v>
      </c>
    </row>
    <row r="6" spans="1:26" ht="13.5" customHeight="1">
      <c r="A6" t="s">
        <v>8</v>
      </c>
      <c r="B6" t="s">
        <v>261</v>
      </c>
      <c r="C6" t="s">
        <v>270</v>
      </c>
    </row>
    <row r="7" spans="1:26" ht="13.5" customHeight="1">
      <c r="A7" t="s">
        <v>9</v>
      </c>
      <c r="B7" t="s">
        <v>262</v>
      </c>
      <c r="C7" t="s">
        <v>271</v>
      </c>
    </row>
    <row r="8" spans="1:26" ht="13.5" customHeight="1">
      <c r="A8" t="s">
        <v>10</v>
      </c>
      <c r="B8" t="s">
        <v>263</v>
      </c>
      <c r="C8" t="s">
        <v>272</v>
      </c>
    </row>
    <row r="9" spans="1:26" ht="13.5" customHeight="1">
      <c r="A9" t="s">
        <v>11</v>
      </c>
      <c r="B9" t="s">
        <v>264</v>
      </c>
      <c r="C9" t="s">
        <v>273</v>
      </c>
    </row>
    <row r="10" spans="1:26" ht="13.5" customHeight="1">
      <c r="A10" t="s">
        <v>17</v>
      </c>
      <c r="B10" t="s">
        <v>265</v>
      </c>
      <c r="C10" t="s">
        <v>274</v>
      </c>
    </row>
    <row r="11" spans="1:26" ht="13.5" customHeight="1">
      <c r="A11" t="s">
        <v>18</v>
      </c>
      <c r="B11">
        <v>2</v>
      </c>
      <c r="C11" t="s">
        <v>275</v>
      </c>
    </row>
    <row r="12" spans="1:26" ht="13.5" customHeight="1">
      <c r="A12" t="s">
        <v>19</v>
      </c>
      <c r="B12">
        <v>2</v>
      </c>
      <c r="C12" t="s">
        <v>276</v>
      </c>
    </row>
    <row r="13" spans="1:26" ht="13.5" customHeight="1">
      <c r="A13" t="s">
        <v>20</v>
      </c>
      <c r="B13" t="b">
        <v>0</v>
      </c>
      <c r="C13" s="3" t="s">
        <v>277</v>
      </c>
    </row>
    <row r="14" spans="1:26" ht="13.5" customHeight="1">
      <c r="A14" s="13" t="s">
        <v>201</v>
      </c>
      <c r="B14" s="14">
        <v>60000</v>
      </c>
    </row>
  </sheetData>
  <phoneticPr fontId="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EE7466-E597-4239-A893-CB86FF34A466}">
  <sheetPr codeName="Sheet3"/>
  <dimension ref="A1:C31"/>
  <sheetViews>
    <sheetView topLeftCell="A19" workbookViewId="0">
      <selection activeCell="C3" sqref="C3"/>
    </sheetView>
  </sheetViews>
  <sheetFormatPr defaultColWidth="20.28515625" defaultRowHeight="14.25" customHeight="1"/>
  <cols>
    <col min="2" max="2" width="68.85546875" customWidth="1"/>
    <col min="3" max="3" width="40.7109375" customWidth="1"/>
  </cols>
  <sheetData>
    <row r="1" spans="1:3" ht="14.25" customHeight="1">
      <c r="A1" s="11" t="s">
        <v>43</v>
      </c>
      <c r="B1" s="11" t="s">
        <v>44</v>
      </c>
      <c r="C1" s="11" t="s">
        <v>3</v>
      </c>
    </row>
    <row r="2" spans="1:3" ht="14.25" customHeight="1">
      <c r="A2" s="5" t="s">
        <v>51</v>
      </c>
      <c r="B2" s="5" t="s">
        <v>278</v>
      </c>
      <c r="C2" s="5" t="s">
        <v>238</v>
      </c>
    </row>
    <row r="3" spans="1:3" ht="14.25" customHeight="1">
      <c r="A3" s="5" t="s">
        <v>52</v>
      </c>
      <c r="B3" s="5" t="s">
        <v>279</v>
      </c>
      <c r="C3" s="5" t="s">
        <v>239</v>
      </c>
    </row>
    <row r="4" spans="1:3" ht="14.25" customHeight="1">
      <c r="A4" s="5" t="s">
        <v>53</v>
      </c>
      <c r="B4" s="5" t="s">
        <v>280</v>
      </c>
      <c r="C4" s="5"/>
    </row>
    <row r="5" spans="1:3" ht="14.25" customHeight="1">
      <c r="A5" s="5" t="s">
        <v>54</v>
      </c>
      <c r="B5" s="5" t="s">
        <v>281</v>
      </c>
      <c r="C5" s="5" t="s">
        <v>240</v>
      </c>
    </row>
    <row r="6" spans="1:3" ht="14.25" customHeight="1">
      <c r="A6" s="5" t="s">
        <v>55</v>
      </c>
      <c r="B6" s="5" t="s">
        <v>313</v>
      </c>
      <c r="C6" s="5"/>
    </row>
    <row r="7" spans="1:3" ht="14.25" customHeight="1">
      <c r="A7" s="5" t="s">
        <v>56</v>
      </c>
      <c r="B7" s="5" t="s">
        <v>312</v>
      </c>
      <c r="C7" s="5"/>
    </row>
    <row r="8" spans="1:3" ht="14.25" customHeight="1">
      <c r="A8" s="5" t="s">
        <v>63</v>
      </c>
      <c r="B8" s="5" t="s">
        <v>282</v>
      </c>
      <c r="C8" s="5" t="s">
        <v>241</v>
      </c>
    </row>
    <row r="9" spans="1:3" ht="14.25" customHeight="1">
      <c r="A9" s="5" t="s">
        <v>64</v>
      </c>
      <c r="B9" s="5" t="s">
        <v>283</v>
      </c>
      <c r="C9" s="5"/>
    </row>
    <row r="10" spans="1:3" ht="14.25" customHeight="1">
      <c r="A10" s="5" t="s">
        <v>65</v>
      </c>
      <c r="B10" s="5" t="s">
        <v>284</v>
      </c>
      <c r="C10" s="5"/>
    </row>
    <row r="11" spans="1:3" ht="14.25" customHeight="1">
      <c r="A11" s="5" t="s">
        <v>57</v>
      </c>
      <c r="B11" s="5" t="s">
        <v>285</v>
      </c>
      <c r="C11" s="5"/>
    </row>
    <row r="12" spans="1:3" ht="14.25" customHeight="1">
      <c r="A12" s="5" t="s">
        <v>67</v>
      </c>
      <c r="B12" s="5" t="s">
        <v>411</v>
      </c>
      <c r="C12" s="5" t="s">
        <v>242</v>
      </c>
    </row>
    <row r="13" spans="1:3" ht="14.25" customHeight="1">
      <c r="A13" s="5" t="s">
        <v>68</v>
      </c>
      <c r="B13" s="5" t="s">
        <v>311</v>
      </c>
      <c r="C13" s="5" t="s">
        <v>243</v>
      </c>
    </row>
    <row r="14" spans="1:3" ht="14.25" customHeight="1">
      <c r="A14" s="5" t="s">
        <v>69</v>
      </c>
      <c r="B14" s="5" t="s">
        <v>286</v>
      </c>
      <c r="C14" s="5" t="s">
        <v>244</v>
      </c>
    </row>
    <row r="15" spans="1:3" ht="14.25" customHeight="1">
      <c r="A15" s="5" t="s">
        <v>70</v>
      </c>
      <c r="B15" s="5" t="s">
        <v>310</v>
      </c>
      <c r="C15" s="5" t="s">
        <v>245</v>
      </c>
    </row>
    <row r="16" spans="1:3" ht="14.25" customHeight="1">
      <c r="A16" s="5" t="s">
        <v>71</v>
      </c>
      <c r="B16" s="5" t="s">
        <v>309</v>
      </c>
      <c r="C16" s="5" t="s">
        <v>246</v>
      </c>
    </row>
    <row r="17" spans="1:3" ht="14.25" customHeight="1">
      <c r="A17" s="5" t="s">
        <v>72</v>
      </c>
      <c r="B17" s="5" t="s">
        <v>287</v>
      </c>
      <c r="C17" s="5" t="s">
        <v>247</v>
      </c>
    </row>
    <row r="18" spans="1:3" ht="14.25" customHeight="1">
      <c r="A18" s="5" t="s">
        <v>58</v>
      </c>
      <c r="B18" s="5" t="s">
        <v>288</v>
      </c>
      <c r="C18" s="5" t="s">
        <v>248</v>
      </c>
    </row>
    <row r="19" spans="1:3" ht="14.25" customHeight="1">
      <c r="A19" s="5" t="s">
        <v>59</v>
      </c>
      <c r="B19" s="5" t="s">
        <v>289</v>
      </c>
      <c r="C19" s="5" t="s">
        <v>249</v>
      </c>
    </row>
    <row r="20" spans="1:3" ht="14.25" customHeight="1">
      <c r="A20" s="5" t="s">
        <v>73</v>
      </c>
      <c r="B20" s="5" t="s">
        <v>290</v>
      </c>
      <c r="C20" s="5" t="s">
        <v>249</v>
      </c>
    </row>
    <row r="21" spans="1:3" ht="14.25" customHeight="1">
      <c r="A21" s="5" t="s">
        <v>60</v>
      </c>
      <c r="B21" s="5" t="s">
        <v>291</v>
      </c>
      <c r="C21" s="5" t="s">
        <v>250</v>
      </c>
    </row>
    <row r="22" spans="1:3" ht="14.25" customHeight="1">
      <c r="A22" s="5" t="s">
        <v>61</v>
      </c>
      <c r="B22" s="5" t="s">
        <v>292</v>
      </c>
      <c r="C22" s="5" t="s">
        <v>251</v>
      </c>
    </row>
    <row r="23" spans="1:3" ht="14.25" customHeight="1">
      <c r="A23" s="5" t="s">
        <v>62</v>
      </c>
      <c r="B23" s="5" t="s">
        <v>293</v>
      </c>
      <c r="C23" s="5" t="s">
        <v>252</v>
      </c>
    </row>
    <row r="24" spans="1:3" ht="14.25" customHeight="1">
      <c r="A24" s="5" t="s">
        <v>134</v>
      </c>
      <c r="B24" s="5" t="s">
        <v>308</v>
      </c>
      <c r="C24" s="5"/>
    </row>
    <row r="25" spans="1:3" ht="14.25" customHeight="1">
      <c r="A25" s="5" t="s">
        <v>135</v>
      </c>
      <c r="B25" s="5" t="s">
        <v>307</v>
      </c>
      <c r="C25" s="5"/>
    </row>
    <row r="26" spans="1:3" ht="14.25" customHeight="1">
      <c r="A26" s="5" t="s">
        <v>196</v>
      </c>
      <c r="B26" s="5" t="s">
        <v>371</v>
      </c>
      <c r="C26" s="5"/>
    </row>
    <row r="27" spans="1:3" ht="14.25" customHeight="1">
      <c r="A27" s="5" t="s">
        <v>207</v>
      </c>
      <c r="B27" s="5" t="s">
        <v>306</v>
      </c>
      <c r="C27" s="5"/>
    </row>
    <row r="28" spans="1:3" ht="14.25" customHeight="1">
      <c r="A28" s="5" t="s">
        <v>208</v>
      </c>
      <c r="B28" s="5" t="s">
        <v>305</v>
      </c>
      <c r="C28" s="5"/>
    </row>
    <row r="29" spans="1:3" ht="14.25" customHeight="1">
      <c r="A29" s="5" t="s">
        <v>348</v>
      </c>
      <c r="B29" s="5" t="s">
        <v>349</v>
      </c>
      <c r="C29" s="5"/>
    </row>
    <row r="30" spans="1:3" ht="14.25" customHeight="1">
      <c r="A30" s="5" t="s">
        <v>416</v>
      </c>
      <c r="B30" s="20" t="s">
        <v>418</v>
      </c>
    </row>
    <row r="31" spans="1:3" ht="14.25" customHeight="1">
      <c r="A31" s="5" t="s">
        <v>417</v>
      </c>
      <c r="B31" s="20" t="s">
        <v>419</v>
      </c>
    </row>
  </sheetData>
  <phoneticPr fontId="1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0E2610-4590-4BBC-BF72-3C8B3A4EFDC6}">
  <sheetPr codeName="Sheet4"/>
  <dimension ref="A1:E27"/>
  <sheetViews>
    <sheetView topLeftCell="A21" workbookViewId="0">
      <selection activeCell="A27" sqref="A27"/>
    </sheetView>
  </sheetViews>
  <sheetFormatPr defaultColWidth="20.28515625" defaultRowHeight="13.5" customHeight="1"/>
  <cols>
    <col min="1" max="1" width="20.28515625" style="6"/>
    <col min="2" max="2" width="19" style="6" customWidth="1"/>
    <col min="3" max="3" width="61.7109375" style="6" customWidth="1"/>
    <col min="4" max="4" width="32.42578125" style="6" bestFit="1" customWidth="1"/>
    <col min="5" max="16384" width="20.28515625" style="6"/>
  </cols>
  <sheetData>
    <row r="1" spans="1:5" ht="17.25" customHeight="1">
      <c r="A1" s="7" t="s">
        <v>43</v>
      </c>
      <c r="B1" s="7" t="s">
        <v>314</v>
      </c>
      <c r="C1" s="7" t="s">
        <v>44</v>
      </c>
      <c r="D1" s="7" t="s">
        <v>253</v>
      </c>
      <c r="E1" s="7" t="s">
        <v>45</v>
      </c>
    </row>
    <row r="2" spans="1:5" ht="13.5" customHeight="1">
      <c r="A2" s="8" t="s">
        <v>46</v>
      </c>
      <c r="B2" s="9" t="s">
        <v>47</v>
      </c>
      <c r="C2" s="9" t="s">
        <v>294</v>
      </c>
      <c r="D2" s="9" t="s">
        <v>426</v>
      </c>
      <c r="E2" s="9" t="s">
        <v>254</v>
      </c>
    </row>
    <row r="3" spans="1:5" ht="13.5" customHeight="1">
      <c r="A3" s="8" t="s">
        <v>50</v>
      </c>
      <c r="B3" s="9" t="s">
        <v>48</v>
      </c>
      <c r="C3" s="10" t="s">
        <v>341</v>
      </c>
      <c r="D3" s="9" t="s">
        <v>398</v>
      </c>
      <c r="E3" s="9"/>
    </row>
    <row r="4" spans="1:5" ht="13.5" customHeight="1">
      <c r="A4" s="8" t="s">
        <v>77</v>
      </c>
      <c r="B4" s="9" t="s">
        <v>48</v>
      </c>
      <c r="C4" s="9" t="s">
        <v>295</v>
      </c>
      <c r="D4" s="9" t="s">
        <v>396</v>
      </c>
      <c r="E4" s="9"/>
    </row>
    <row r="5" spans="1:5" ht="13.5" customHeight="1">
      <c r="A5" s="8" t="s">
        <v>213</v>
      </c>
      <c r="B5" s="9" t="s">
        <v>49</v>
      </c>
      <c r="C5" s="9" t="s">
        <v>296</v>
      </c>
      <c r="D5" s="9" t="s">
        <v>397</v>
      </c>
      <c r="E5" s="9" t="s">
        <v>255</v>
      </c>
    </row>
    <row r="6" spans="1:5" ht="13.5" customHeight="1">
      <c r="A6" s="8" t="s">
        <v>78</v>
      </c>
      <c r="B6" s="9" t="s">
        <v>48</v>
      </c>
      <c r="C6" t="s">
        <v>297</v>
      </c>
      <c r="D6" s="9" t="s">
        <v>395</v>
      </c>
      <c r="E6" s="9"/>
    </row>
    <row r="7" spans="1:5" ht="13.5" customHeight="1">
      <c r="A7" s="8" t="s">
        <v>79</v>
      </c>
      <c r="B7" s="9" t="s">
        <v>48</v>
      </c>
      <c r="C7" t="s">
        <v>298</v>
      </c>
      <c r="D7" s="9" t="s">
        <v>399</v>
      </c>
      <c r="E7" s="9"/>
    </row>
    <row r="8" spans="1:5" ht="13.5" customHeight="1">
      <c r="A8" s="8" t="s">
        <v>74</v>
      </c>
      <c r="B8" s="9" t="s">
        <v>48</v>
      </c>
      <c r="C8" s="10" t="s">
        <v>428</v>
      </c>
      <c r="D8" s="9" t="s">
        <v>400</v>
      </c>
      <c r="E8" s="9" t="s">
        <v>401</v>
      </c>
    </row>
    <row r="9" spans="1:5" ht="13.5" customHeight="1">
      <c r="A9" s="8" t="s">
        <v>80</v>
      </c>
      <c r="B9" s="9" t="s">
        <v>48</v>
      </c>
      <c r="C9" s="10" t="s">
        <v>299</v>
      </c>
      <c r="D9" s="9"/>
      <c r="E9" s="9"/>
    </row>
    <row r="10" spans="1:5" ht="13.5" customHeight="1">
      <c r="A10" s="8" t="s">
        <v>81</v>
      </c>
      <c r="B10" s="9" t="s">
        <v>49</v>
      </c>
      <c r="C10" s="10" t="s">
        <v>402</v>
      </c>
      <c r="D10" s="9"/>
      <c r="E10" s="9"/>
    </row>
    <row r="11" spans="1:5" ht="13.5" customHeight="1">
      <c r="A11" s="8" t="s">
        <v>91</v>
      </c>
      <c r="B11" s="9" t="s">
        <v>48</v>
      </c>
      <c r="C11" s="9" t="s">
        <v>295</v>
      </c>
      <c r="D11" s="9" t="s">
        <v>427</v>
      </c>
      <c r="E11" s="9" t="s">
        <v>256</v>
      </c>
    </row>
    <row r="12" spans="1:5" ht="13.5" customHeight="1">
      <c r="A12" s="8" t="s">
        <v>92</v>
      </c>
      <c r="B12" s="9" t="s">
        <v>48</v>
      </c>
      <c r="C12" s="9" t="s">
        <v>360</v>
      </c>
      <c r="D12" s="9" t="s">
        <v>426</v>
      </c>
      <c r="E12" s="9" t="s">
        <v>257</v>
      </c>
    </row>
    <row r="13" spans="1:5" ht="13.5" customHeight="1">
      <c r="A13" s="8" t="s">
        <v>97</v>
      </c>
      <c r="B13" s="9" t="s">
        <v>48</v>
      </c>
      <c r="C13" s="10" t="s">
        <v>373</v>
      </c>
      <c r="D13" s="9" t="s">
        <v>374</v>
      </c>
      <c r="E13" s="9"/>
    </row>
    <row r="14" spans="1:5" ht="13.5" customHeight="1">
      <c r="A14" s="8" t="s">
        <v>103</v>
      </c>
      <c r="B14" s="9" t="s">
        <v>48</v>
      </c>
      <c r="C14" s="10" t="s">
        <v>380</v>
      </c>
      <c r="D14" s="9"/>
      <c r="E14" s="9"/>
    </row>
    <row r="15" spans="1:5" ht="13.5" customHeight="1">
      <c r="A15" s="8" t="s">
        <v>104</v>
      </c>
      <c r="B15" s="9" t="s">
        <v>48</v>
      </c>
      <c r="C15" s="10" t="s">
        <v>379</v>
      </c>
      <c r="D15" s="9"/>
      <c r="E15" s="9"/>
    </row>
    <row r="16" spans="1:5" ht="13.5" customHeight="1">
      <c r="A16" s="8" t="s">
        <v>105</v>
      </c>
      <c r="B16" s="9" t="s">
        <v>48</v>
      </c>
      <c r="C16" s="10" t="s">
        <v>300</v>
      </c>
      <c r="D16" s="9"/>
      <c r="E16" s="9"/>
    </row>
    <row r="17" spans="1:5" ht="13.5" customHeight="1">
      <c r="A17" s="8" t="s">
        <v>143</v>
      </c>
      <c r="B17" s="9" t="s">
        <v>48</v>
      </c>
      <c r="C17" s="10" t="s">
        <v>377</v>
      </c>
      <c r="E17" s="9"/>
    </row>
    <row r="18" spans="1:5" ht="13.5" customHeight="1">
      <c r="A18" s="8" t="s">
        <v>148</v>
      </c>
      <c r="B18" s="9" t="s">
        <v>48</v>
      </c>
      <c r="C18" s="10" t="s">
        <v>301</v>
      </c>
      <c r="D18" s="10" t="s">
        <v>301</v>
      </c>
      <c r="E18" s="9"/>
    </row>
    <row r="19" spans="1:5" ht="13.5" customHeight="1">
      <c r="A19" s="8" t="s">
        <v>151</v>
      </c>
      <c r="B19" s="9" t="s">
        <v>49</v>
      </c>
      <c r="C19" s="10" t="s">
        <v>302</v>
      </c>
      <c r="D19" s="9"/>
      <c r="E19" s="9"/>
    </row>
    <row r="20" spans="1:5" ht="13.5" customHeight="1">
      <c r="A20" s="8" t="s">
        <v>152</v>
      </c>
      <c r="B20" s="9" t="s">
        <v>49</v>
      </c>
      <c r="C20" s="10" t="s">
        <v>303</v>
      </c>
      <c r="D20" s="9" t="s">
        <v>258</v>
      </c>
      <c r="E20" s="9"/>
    </row>
    <row r="21" spans="1:5" ht="13.5" customHeight="1">
      <c r="A21" s="8" t="s">
        <v>153</v>
      </c>
      <c r="B21" s="9" t="s">
        <v>49</v>
      </c>
      <c r="C21" s="10" t="s">
        <v>304</v>
      </c>
      <c r="D21" s="9"/>
      <c r="E21" s="9"/>
    </row>
    <row r="22" spans="1:5" ht="13.5" customHeight="1">
      <c r="A22" s="8" t="s">
        <v>362</v>
      </c>
      <c r="B22" s="9" t="s">
        <v>48</v>
      </c>
      <c r="C22" s="16" t="s">
        <v>363</v>
      </c>
    </row>
    <row r="23" spans="1:5" ht="13.5" customHeight="1">
      <c r="A23" s="8" t="s">
        <v>364</v>
      </c>
      <c r="B23" s="9" t="s">
        <v>48</v>
      </c>
      <c r="C23" s="16" t="s">
        <v>367</v>
      </c>
    </row>
    <row r="24" spans="1:5" ht="13.5" customHeight="1">
      <c r="A24" s="8" t="s">
        <v>382</v>
      </c>
      <c r="B24" s="9" t="s">
        <v>48</v>
      </c>
      <c r="C24" s="16" t="s">
        <v>383</v>
      </c>
    </row>
    <row r="25" spans="1:5" ht="13.5" customHeight="1">
      <c r="A25" s="8" t="s">
        <v>392</v>
      </c>
      <c r="B25" s="9" t="s">
        <v>48</v>
      </c>
      <c r="C25" s="16" t="s">
        <v>393</v>
      </c>
    </row>
    <row r="26" spans="1:5" ht="13.5" customHeight="1">
      <c r="A26" s="8" t="s">
        <v>412</v>
      </c>
      <c r="B26" s="9" t="s">
        <v>48</v>
      </c>
      <c r="C26" s="16" t="s">
        <v>413</v>
      </c>
    </row>
    <row r="27" spans="1:5" ht="13.5" customHeight="1">
      <c r="A27" s="8" t="s">
        <v>429</v>
      </c>
      <c r="B27" s="9" t="s">
        <v>48</v>
      </c>
      <c r="C27" s="16" t="s">
        <v>430</v>
      </c>
    </row>
  </sheetData>
  <phoneticPr fontId="11" type="noConversion"/>
  <conditionalFormatting sqref="A1:A27">
    <cfRule type="duplicateValues" dxfId="4" priority="31"/>
  </conditionalFormatting>
  <conditionalFormatting sqref="A2:A27">
    <cfRule type="duplicateValues" dxfId="3" priority="3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Z994"/>
  <sheetViews>
    <sheetView workbookViewId="0">
      <selection activeCell="A6" sqref="A6"/>
    </sheetView>
  </sheetViews>
  <sheetFormatPr defaultColWidth="14.42578125" defaultRowHeight="15" customHeight="1"/>
  <cols>
    <col min="1" max="2" width="35.28515625" bestFit="1" customWidth="1"/>
    <col min="3" max="3" width="60.28515625" customWidth="1"/>
    <col min="4" max="26" width="65.42578125" customWidth="1"/>
  </cols>
  <sheetData>
    <row r="1" spans="1:26" ht="14.25" customHeight="1">
      <c r="A1" s="1" t="s">
        <v>0</v>
      </c>
      <c r="B1" s="1" t="s">
        <v>2</v>
      </c>
      <c r="C1" s="1" t="s">
        <v>14</v>
      </c>
      <c r="D1" s="1" t="s">
        <v>259</v>
      </c>
      <c r="E1" s="1"/>
      <c r="F1" s="1"/>
      <c r="G1" s="1"/>
      <c r="H1" s="1"/>
      <c r="I1" s="1"/>
      <c r="J1" s="1"/>
      <c r="K1" s="1"/>
      <c r="L1" s="1"/>
      <c r="M1" s="1"/>
      <c r="N1" s="1"/>
      <c r="O1" s="1"/>
      <c r="P1" s="1"/>
      <c r="Q1" s="1"/>
      <c r="R1" s="1"/>
      <c r="S1" s="1"/>
      <c r="T1" s="1"/>
      <c r="U1" s="1"/>
      <c r="V1" s="1"/>
      <c r="W1" s="1"/>
      <c r="X1" s="1"/>
      <c r="Y1" s="1"/>
      <c r="Z1" s="1"/>
    </row>
    <row r="2" spans="1:26" ht="14.25" customHeight="1">
      <c r="A2" s="13" t="s">
        <v>355</v>
      </c>
      <c r="B2" t="s">
        <v>149</v>
      </c>
    </row>
    <row r="3" spans="1:26" ht="14.25" customHeight="1">
      <c r="A3" s="13" t="s">
        <v>356</v>
      </c>
      <c r="B3" t="s">
        <v>150</v>
      </c>
    </row>
    <row r="4" spans="1:26" ht="14.25" customHeight="1">
      <c r="A4" s="13" t="s">
        <v>353</v>
      </c>
      <c r="B4" t="s">
        <v>122</v>
      </c>
    </row>
    <row r="5" spans="1:26" ht="14.25" customHeight="1">
      <c r="A5" s="13" t="s">
        <v>354</v>
      </c>
      <c r="B5" t="s">
        <v>123</v>
      </c>
    </row>
    <row r="6" spans="1:26" ht="14.25" customHeight="1">
      <c r="A6" s="13" t="s">
        <v>184</v>
      </c>
      <c r="B6" t="s">
        <v>124</v>
      </c>
    </row>
    <row r="7" spans="1:26" ht="14.25" customHeight="1">
      <c r="A7" s="13" t="s">
        <v>185</v>
      </c>
      <c r="B7" t="s">
        <v>125</v>
      </c>
    </row>
    <row r="8" spans="1:26" ht="14.25" customHeight="1">
      <c r="A8" s="13" t="s">
        <v>188</v>
      </c>
      <c r="B8" t="s">
        <v>126</v>
      </c>
    </row>
    <row r="9" spans="1:26" ht="14.25" customHeight="1">
      <c r="A9" s="13" t="s">
        <v>189</v>
      </c>
      <c r="B9" t="s">
        <v>127</v>
      </c>
    </row>
    <row r="10" spans="1:26" ht="14.25" customHeight="1">
      <c r="A10" s="13" t="s">
        <v>128</v>
      </c>
      <c r="B10" t="s">
        <v>128</v>
      </c>
    </row>
    <row r="11" spans="1:26" ht="14.25" customHeight="1">
      <c r="A11" s="13" t="s">
        <v>129</v>
      </c>
      <c r="B11" t="s">
        <v>129</v>
      </c>
    </row>
    <row r="12" spans="1:26" ht="14.25" customHeight="1">
      <c r="A12" s="13" t="s">
        <v>130</v>
      </c>
      <c r="B12" t="s">
        <v>130</v>
      </c>
    </row>
    <row r="13" spans="1:26" ht="14.25" customHeight="1">
      <c r="A13" s="13" t="s">
        <v>86</v>
      </c>
      <c r="B13" t="s">
        <v>144</v>
      </c>
    </row>
    <row r="14" spans="1:26" ht="14.25" customHeight="1"/>
    <row r="15" spans="1:26" ht="14.25" customHeight="1"/>
    <row r="16" spans="1:2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sheetData>
  <phoneticPr fontId="6"/>
  <conditionalFormatting sqref="A8:A9">
    <cfRule type="duplicateValues" dxfId="2" priority="4"/>
  </conditionalFormatting>
  <conditionalFormatting sqref="A2:A5">
    <cfRule type="duplicateValues" dxfId="1" priority="3"/>
  </conditionalFormatting>
  <conditionalFormatting sqref="A10:A13 A6:A7">
    <cfRule type="duplicat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Settings</vt:lpstr>
      <vt:lpstr>Constants</vt:lpstr>
      <vt:lpstr>Success_Logs</vt:lpstr>
      <vt:lpstr>Exception_Logs</vt:lpstr>
      <vt:lpstr>Assets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algonox123</cp:lastModifiedBy>
  <dcterms:modified xsi:type="dcterms:W3CDTF">2023-04-11T09:00:31Z</dcterms:modified>
</cp:coreProperties>
</file>