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66925"/>
  <mc:AlternateContent xmlns:mc="http://schemas.openxmlformats.org/markup-compatibility/2006">
    <mc:Choice Requires="x15">
      <x15ac:absPath xmlns:x15ac="http://schemas.microsoft.com/office/spreadsheetml/2010/11/ac" url="C:\Users\algonox123\Documents\Uipath\FIJI_NonEDI_COE_Process\Data\"/>
    </mc:Choice>
  </mc:AlternateContent>
  <xr:revisionPtr revIDLastSave="0" documentId="13_ncr:1_{2B5ED60F-0350-49F0-8D14-654AB2529B81}" xr6:coauthVersionLast="47" xr6:coauthVersionMax="47" xr10:uidLastSave="{00000000-0000-0000-0000-000000000000}"/>
  <bookViews>
    <workbookView xWindow="-120" yWindow="-120" windowWidth="20730" windowHeight="11160" activeTab="3" xr2:uid="{00000000-000D-0000-FFFF-FFFF00000000}"/>
  </bookViews>
  <sheets>
    <sheet name="Settings" sheetId="1" r:id="rId1"/>
    <sheet name="Constants" sheetId="2" r:id="rId2"/>
    <sheet name="Success_Logs" sheetId="6" r:id="rId3"/>
    <sheet name="Exception_Logs" sheetId="5" r:id="rId4"/>
    <sheet name="Assets" sheetId="3" r:id="rId5"/>
  </sheets>
  <definedNames>
    <definedName name="_xlnm._FilterDatabase" localSheetId="3" hidden="1">Exception_Logs!$A$1:$E$25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1" l="1"/>
  <c r="B87" i="1"/>
  <c r="B12" i="1"/>
  <c r="B30" i="1"/>
  <c r="B15" i="1"/>
  <c r="B29" i="1" s="1"/>
  <c r="B21" i="1"/>
  <c r="B22" i="1" s="1"/>
  <c r="B19" i="1"/>
  <c r="B28" i="1" s="1"/>
  <c r="B14" i="1"/>
  <c r="B17" i="1" s="1"/>
  <c r="B18" i="1"/>
  <c r="B27" i="1" s="1"/>
  <c r="B40" i="1"/>
  <c r="B20" i="1"/>
  <c r="B85" i="1"/>
  <c r="B84" i="1"/>
  <c r="B37" i="1"/>
  <c r="B23" i="1" l="1"/>
  <c r="B24" i="1"/>
  <c r="B25" i="1"/>
  <c r="B16" i="1"/>
  <c r="B26" i="1"/>
</calcChain>
</file>

<file path=xl/sharedStrings.xml><?xml version="1.0" encoding="utf-8"?>
<sst xmlns="http://schemas.openxmlformats.org/spreadsheetml/2006/main" count="506" uniqueCount="454">
  <si>
    <t>Name</t>
  </si>
  <si>
    <t>Value</t>
  </si>
  <si>
    <t>Asset</t>
  </si>
  <si>
    <t>Description</t>
  </si>
  <si>
    <t>MaxRetryNumber</t>
  </si>
  <si>
    <t>ExScreenshotsFolderPath</t>
  </si>
  <si>
    <t>Exceptions_Screenshots</t>
  </si>
  <si>
    <t>LogMessage_GetTransactionData</t>
  </si>
  <si>
    <t>LogMessage_GetTransactionDataError</t>
  </si>
  <si>
    <t>LogMessage_Success</t>
  </si>
  <si>
    <t>LogMessage_BusinessRuleException</t>
  </si>
  <si>
    <t>LogMessage_ApplicationException</t>
  </si>
  <si>
    <t>logF_BusinessProcessName</t>
  </si>
  <si>
    <t>OrchestratorQueueName</t>
    <phoneticPr fontId="7"/>
  </si>
  <si>
    <t>OrchestratorAssetFolder</t>
  </si>
  <si>
    <t>OrchestratorQueueFolder</t>
  </si>
  <si>
    <t>MaxConsecutiveSystemExceptions</t>
  </si>
  <si>
    <t>ExceptionMessage_ConsecutiveErrors</t>
  </si>
  <si>
    <t>RetryNumberGetTransactionItem</t>
  </si>
  <si>
    <t>RetryNumberSetTransactionStatus</t>
  </si>
  <si>
    <t>ShouldMarkJobAsFaulted</t>
  </si>
  <si>
    <t>FIJ_NonEDI_COE_Mails_Queue</t>
  </si>
  <si>
    <t>OutlookAccountName</t>
  </si>
  <si>
    <t>OutlookMailFolder</t>
  </si>
  <si>
    <t>Default</t>
  </si>
  <si>
    <t>FIJ_OracleEBS_Credentials</t>
  </si>
  <si>
    <t>OracleEBSURL</t>
  </si>
  <si>
    <t>LoginRetry_Count</t>
  </si>
  <si>
    <t>OracleWindowFilePath</t>
  </si>
  <si>
    <t>OutlookProcessedMailFolder</t>
  </si>
  <si>
    <t>Processed</t>
  </si>
  <si>
    <t>VendorMappingFilePath</t>
  </si>
  <si>
    <t>SummaryTemplateFilePath</t>
  </si>
  <si>
    <t>InputsFolderPath</t>
  </si>
  <si>
    <t>AttachmentsFolderPath</t>
  </si>
  <si>
    <t>OutputsFolderPath</t>
  </si>
  <si>
    <t>SummaryReportFilePath</t>
  </si>
  <si>
    <t>SummaryReportSheetName</t>
  </si>
  <si>
    <t>VendorMappingSheetName</t>
  </si>
  <si>
    <t>FIJ_NonEDI_COE_OracleEBS_Credentials</t>
  </si>
  <si>
    <t>KillAllProcessNames</t>
  </si>
  <si>
    <t>jp2launcher,EXCEL,msedge</t>
  </si>
  <si>
    <t>LogMessage_ID</t>
  </si>
  <si>
    <t>Message</t>
  </si>
  <si>
    <t>Solution</t>
  </si>
  <si>
    <t>EX-LRM-NEDI-0001</t>
  </si>
  <si>
    <t>Robot</t>
  </si>
  <si>
    <t>Business</t>
  </si>
  <si>
    <t>Application</t>
  </si>
  <si>
    <t>EX-LBM-NEDI-0002</t>
  </si>
  <si>
    <t>SC-LM-0001</t>
  </si>
  <si>
    <t>SC-LM-0002</t>
  </si>
  <si>
    <t>SC-LM-0003</t>
  </si>
  <si>
    <t>SC-LM-0004</t>
  </si>
  <si>
    <t>SC-LM-0005</t>
  </si>
  <si>
    <t>SC-LM-0006</t>
  </si>
  <si>
    <t>SC-LM-0010</t>
  </si>
  <si>
    <t>SC-LM-0017</t>
  </si>
  <si>
    <t>SC-LM-0018</t>
  </si>
  <si>
    <t>SC-LM-0020</t>
  </si>
  <si>
    <t>SC-LM-0021</t>
  </si>
  <si>
    <t>SC-LM-0022</t>
  </si>
  <si>
    <t>SC-LM-0007</t>
  </si>
  <si>
    <t>SC-LM-0008</t>
  </si>
  <si>
    <t>SC-LM-0009</t>
  </si>
  <si>
    <t>Info,Error,Trace</t>
  </si>
  <si>
    <t>SC-LM-0011</t>
  </si>
  <si>
    <t>SC-LM-0012</t>
  </si>
  <si>
    <t>SC-LM-0013</t>
  </si>
  <si>
    <t>SC-LM-0014</t>
  </si>
  <si>
    <t>SC-LM-0015</t>
  </si>
  <si>
    <t>SC-LM-0016</t>
  </si>
  <si>
    <t>SC-LM-0019</t>
  </si>
  <si>
    <t>EX-LBM-NEDI-0007</t>
  </si>
  <si>
    <t>Move_FolderName</t>
  </si>
  <si>
    <t>EX-LBM-NEDI-0003</t>
  </si>
  <si>
    <t>EX-LBM-NEDI-0005</t>
  </si>
  <si>
    <t>EX-LBM-NEDI-0006</t>
  </si>
  <si>
    <t>EX-LBM-NEDI-0008</t>
  </si>
  <si>
    <t>EX-LAM-NEDI-0009</t>
  </si>
  <si>
    <t>POType</t>
  </si>
  <si>
    <t>Email</t>
  </si>
  <si>
    <t>OrderReceivedDate</t>
  </si>
  <si>
    <t>BotID</t>
  </si>
  <si>
    <t>OutlookMailCategoryName</t>
  </si>
  <si>
    <t>BrowserOpen_Count</t>
  </si>
  <si>
    <t>SingularityOutputsFolderPath</t>
  </si>
  <si>
    <t>https://server.singularitysystems.com:7008/api/infer_detection_upload_batch_with_group_wonderful/17/</t>
  </si>
  <si>
    <t>SingularityEndPointURL</t>
  </si>
  <si>
    <t>EX-LBM-NEDI-0010</t>
  </si>
  <si>
    <t>EX-LBM-NEDI-0011</t>
  </si>
  <si>
    <t>SingularityFields</t>
  </si>
  <si>
    <t>SingularityPurchaseOrderField</t>
  </si>
  <si>
    <t>SingularityShipToDateField</t>
  </si>
  <si>
    <t>SingularityShipToLocationField</t>
  </si>
  <si>
    <t>EX-LBM-NEDI-0012</t>
  </si>
  <si>
    <t>SingularitySheetName1</t>
  </si>
  <si>
    <t>SingularitySheetName2</t>
  </si>
  <si>
    <t>Quantity</t>
  </si>
  <si>
    <t>SingularityVPCColumn</t>
  </si>
  <si>
    <t>SingularityQuantityColumn</t>
  </si>
  <si>
    <t>EX-LBM-NEDI-0013</t>
  </si>
  <si>
    <t>EX-LBM-NEDI-0014</t>
  </si>
  <si>
    <t>EX-LBM-NEDI-0015</t>
  </si>
  <si>
    <t>SingularityDescriptionColumn</t>
  </si>
  <si>
    <t>SingularityValueColumn</t>
  </si>
  <si>
    <t>BotStatusSuccess</t>
  </si>
  <si>
    <t>Success</t>
  </si>
  <si>
    <t>BotStatusFailed</t>
  </si>
  <si>
    <t>Failed</t>
  </si>
  <si>
    <t>SingularityInputsFolderPath</t>
  </si>
  <si>
    <t>VendorMappingVPCColumn</t>
  </si>
  <si>
    <t>MinIOBucketName</t>
  </si>
  <si>
    <t>singuimg-7008</t>
  </si>
  <si>
    <t>UploadPythonFunctionName</t>
  </si>
  <si>
    <t>upload_files_into_minio</t>
  </si>
  <si>
    <t>PythonLanguageFolderPath</t>
  </si>
  <si>
    <t>DownloadPythonFunctionName</t>
  </si>
  <si>
    <t>download_files_from_minio</t>
  </si>
  <si>
    <t>FIJ_NonEDI_COE_SuccessMailTo</t>
  </si>
  <si>
    <t>FIJ_NonEDI_COE_SuccessMailCC</t>
  </si>
  <si>
    <t>FIJ_NonEDI_COE_BusinessMailTo</t>
  </si>
  <si>
    <t>FIJ_NonEDI_COE_BusinessMailCC</t>
  </si>
  <si>
    <t>FIJ_NonEDI_COE_SystemMailTo</t>
  </si>
  <si>
    <t>FIJ_NonEDI_COE_SystemMailCC</t>
  </si>
  <si>
    <t>FIJ_NonEDI_COE_CommaSeperator</t>
  </si>
  <si>
    <t>FIJ_NonEDI_COE_AtTheRateSeperator</t>
  </si>
  <si>
    <t>FIJ_NonEDI_COE_FIJIMapping</t>
  </si>
  <si>
    <t>LocationRegexExpression</t>
  </si>
  <si>
    <t>(?:\d{2,}\s*[a-zA-Z]{|})</t>
  </si>
  <si>
    <t>SystemExceptionRetries</t>
  </si>
  <si>
    <t>SC-LM-0023</t>
  </si>
  <si>
    <t>SC-LM-0024</t>
  </si>
  <si>
    <t>PythonScriptFilePath</t>
  </si>
  <si>
    <t>class-17-invoice-inputs</t>
  </si>
  <si>
    <t>MinIOUploadFolder</t>
  </si>
  <si>
    <t>MinIODownloadFolder</t>
  </si>
  <si>
    <t>class-17-invoice-output-passed</t>
  </si>
  <si>
    <t>FIJ_NonEDI_COE_MinIO_Credentials</t>
  </si>
  <si>
    <t>MinIOAPIhost</t>
  </si>
  <si>
    <t>EX-LBM-NEDI-0016</t>
  </si>
  <si>
    <t>FIJ_NonEDI_COE_MailFilterCategory</t>
  </si>
  <si>
    <t>PythonDownloadReturnObject</t>
  </si>
  <si>
    <t>DeletePythonFunctionName</t>
  </si>
  <si>
    <t>delete_files_from_minio</t>
  </si>
  <si>
    <t>EX-LBM-NEDI-0017</t>
  </si>
  <si>
    <t>FIJ_NonEDI_COE_StartedMailTo</t>
  </si>
  <si>
    <t>FIJ_NonEDI_COE_StartedMailCC</t>
  </si>
  <si>
    <t>EX-LAM-NEDI-0018</t>
  </si>
  <si>
    <t>EX-LAM-NEDI-0019</t>
  </si>
  <si>
    <t>EX-LAM-NEDI-0020</t>
  </si>
  <si>
    <t>ServerType</t>
  </si>
  <si>
    <t>outlook</t>
  </si>
  <si>
    <t>MailOperationType</t>
  </si>
  <si>
    <t>Email_Body_InvalidCredentials_Application</t>
  </si>
  <si>
    <t>Applications</t>
  </si>
  <si>
    <t>LocalRootFolder</t>
  </si>
  <si>
    <t>ExceptionScreenShotFolderPath</t>
  </si>
  <si>
    <t>Asset_Credentials_Suffix</t>
  </si>
  <si>
    <t>_Username,_Password</t>
  </si>
  <si>
    <t>DateTimeFormat</t>
  </si>
  <si>
    <t>MM.dd.yyyy</t>
  </si>
  <si>
    <t>AutoRetryScope</t>
  </si>
  <si>
    <t>ConsecutiveApplication_Failure_Count</t>
  </si>
  <si>
    <t>BOT_SuccessStatus</t>
  </si>
  <si>
    <t>BOT_FailureStatus</t>
  </si>
  <si>
    <t>Failure</t>
  </si>
  <si>
    <t>Email_Subject_Application</t>
  </si>
  <si>
    <t>Email_Subject_Business</t>
  </si>
  <si>
    <t>ApplicationExceptionMailsFrom</t>
  </si>
  <si>
    <t>BusinessNotificationMailsFrom</t>
  </si>
  <si>
    <t>Email_Subject_Success</t>
  </si>
  <si>
    <t>Email_Body_Open_Application</t>
  </si>
  <si>
    <t>BodyMail</t>
  </si>
  <si>
    <t>Email_Subject_Load_Application</t>
  </si>
  <si>
    <t>Email_Body_Load_Application</t>
  </si>
  <si>
    <t>Email_Subject_Invalid_Application</t>
  </si>
  <si>
    <t>BodyMail_ConsecutiveApplicationFailure</t>
  </si>
  <si>
    <t>CommaSeparated_Split</t>
  </si>
  <si>
    <t>,</t>
  </si>
  <si>
    <t>BusinessNotificationMailsTo</t>
  </si>
  <si>
    <t>BusinessNotificationMailsCC</t>
  </si>
  <si>
    <t>MailRecepientsType</t>
  </si>
  <si>
    <t>Email_Body_OrchestratorAssets</t>
  </si>
  <si>
    <t>ApplicationExceptionMailsTo</t>
  </si>
  <si>
    <t>ApplicationExceptionMailsCC</t>
  </si>
  <si>
    <t>Email_Body_Missing_Singu_Columns</t>
  </si>
  <si>
    <t>Email_Body_Missing_Singu_Rows</t>
  </si>
  <si>
    <t>Email_Body_Missing_Singu_Location</t>
  </si>
  <si>
    <t>Email_Body_Missing_Vendorcode</t>
  </si>
  <si>
    <t>Email_Body_Invalid_Location</t>
  </si>
  <si>
    <t>TestSetting</t>
  </si>
  <si>
    <t>SC-LM-0025</t>
  </si>
  <si>
    <t>Email_Body_ExistingPO</t>
  </si>
  <si>
    <t>Email_Body_Invalid_Orderitems</t>
  </si>
  <si>
    <t>Email_Body_Multiple_Popups</t>
  </si>
  <si>
    <t>Email_Body_System_Exception</t>
  </si>
  <si>
    <t>Outlook_TimeOut</t>
  </si>
  <si>
    <t>Email_Body_Started</t>
  </si>
  <si>
    <t>Email_Subject_Started</t>
  </si>
  <si>
    <t>Email_Body_Success</t>
  </si>
  <si>
    <t>ProcessedFolderPath</t>
  </si>
  <si>
    <t>ExceptionFolderPath</t>
  </si>
  <si>
    <t>SC-LM-0026</t>
  </si>
  <si>
    <t>SC-LM-0027</t>
  </si>
  <si>
    <t>Email_Reply_Body_Completed</t>
  </si>
  <si>
    <t>Email_Reply_Body_YetToCompleted</t>
  </si>
  <si>
    <t>Email_Reply_Body_Partially_Completed</t>
  </si>
  <si>
    <t>EX-LBM-NEDI-0004</t>
  </si>
  <si>
    <t>Attachments_Path</t>
  </si>
  <si>
    <t>Email_Body_No_Attachments</t>
  </si>
  <si>
    <t>OrchestratorqueueName.ThevaluemustmatchwiththequeuenamedefinedonOrchestrator.</t>
  </si>
  <si>
    <t>Foldername.ThevaluemustmatchafolderdefinedinOrchestratorandqueuespecifiedasOrchestratorQueueNameshouldbecreatedinthisfolder.Forclassicfoldersleavethevaluefieldempty.</t>
  </si>
  <si>
    <t>Loggingfieldwhichallowsgroupingoflogdataoftwoormoresubprocessesunderthesamebusinessprocessname</t>
  </si>
  <si>
    <t>TypeofLogMessagetobeadded</t>
  </si>
  <si>
    <t>BodyoftheEmailforInvalidCredentials(SemicolonSeperated)</t>
  </si>
  <si>
    <t>ApplicationsUsedinFailedAuthorization</t>
  </si>
  <si>
    <t>FoldertosaveexceptionScreenShots</t>
  </si>
  <si>
    <t>Valuesforsegeratingthecredentialswhileretrevingtheassests</t>
  </si>
  <si>
    <t>DateFormattoSaveFile/StartTransactionItem</t>
  </si>
  <si>
    <t>Retriestheexceptedactivitesaslongastheconditionismet.</t>
  </si>
  <si>
    <t>NumberoftimesConsecutiveApplicationFailuresareallowed</t>
  </si>
  <si>
    <t>StatusforSuccessWorkItems</t>
  </si>
  <si>
    <t>StatusforFailureWorkItems</t>
  </si>
  <si>
    <t>WeneedtodefinethesubjectlineforApplicationfailedone.</t>
  </si>
  <si>
    <t>WeneedtodefinethesubjectlineforBusinessfailedone.</t>
  </si>
  <si>
    <t>Weneedtodefinethesubjectlineforsuccess.</t>
  </si>
  <si>
    <t>BusinessNotification(SemicolonSeparatedList)</t>
  </si>
  <si>
    <t>Anyspecificbodyofmail.(SemicolonSeperated)</t>
  </si>
  <si>
    <t>Mail_Signature</t>
  </si>
  <si>
    <t>MailSignatureofthebody(SemicolonSeperated)</t>
  </si>
  <si>
    <t>Splitvaluetobeseperated</t>
  </si>
  <si>
    <t>BOT_Settings,Application_constants,Exception_Logs,Success_LogsfromtheconfigurationfileandaddthemtotheConfig&amp;TupleConfigdictionary.</t>
  </si>
  <si>
    <t>Closingallopenedbrowsers</t>
  </si>
  <si>
    <t>ExcelfiletoupdatethestatusofWorkItems</t>
  </si>
  <si>
    <t>OpeningtheApplication</t>
  </si>
  <si>
    <t>Enterthecredentials</t>
  </si>
  <si>
    <t>loginwassuccessful</t>
  </si>
  <si>
    <t>SaveScreenshot</t>
  </si>
  <si>
    <t>Closealltheapplication</t>
  </si>
  <si>
    <t>ExceptionScreenshotsavedsuccessfully</t>
  </si>
  <si>
    <t>OrderWeightValidation</t>
  </si>
  <si>
    <t>DataManupulation</t>
  </si>
  <si>
    <t>DataEntry</t>
  </si>
  <si>
    <t>updatingQueue</t>
  </si>
  <si>
    <t>PrintingFile</t>
  </si>
  <si>
    <t>SendingEmail</t>
  </si>
  <si>
    <t>RootCauseDescription</t>
  </si>
  <si>
    <t>ShouldbeconnectedoverLANtoavoidthissituationoravoidusingapplicationinDowntimea</t>
  </si>
  <si>
    <t>CheckOrchestratorlogsformoredetails</t>
  </si>
  <si>
    <t>Validatetheprovidedcredentials</t>
  </si>
  <si>
    <t>ShouldbeconnectedoverLANtoavoidthissituationoravoidusingapplicationinDowntime</t>
  </si>
  <si>
    <t>OracleEBStakinglongertimethanexpected</t>
  </si>
  <si>
    <t>Description(Assetswillalwaysoverwriteotherconfig)</t>
  </si>
  <si>
    <t>Processing Transaction Number:</t>
  </si>
  <si>
    <t>Error getting transaction data for Transaction Number:</t>
  </si>
  <si>
    <t>Transaction Successful.</t>
  </si>
  <si>
    <t>Business rule exception.</t>
  </si>
  <si>
    <t>System exception.</t>
  </si>
  <si>
    <t>The maximum number of consecutive system exceptions was reached.</t>
  </si>
  <si>
    <t>Must be 0 if working with Orchestrator queues. If &gt; 0, the robot will retry the same transaction which failed with a system exception. Must be an integer value.</t>
  </si>
  <si>
    <t xml:space="preserve">The number of consecutive system exception sallowed. If Max Consecutive System Exceptions is reached, the job is stopped. To disable this feature, set the value to 0. </t>
  </si>
  <si>
    <t>Where to save exceptions screenshots - can be a full or are lative path.</t>
  </si>
  <si>
    <t>Static part of logging message. Calling Get Transaction Data.</t>
  </si>
  <si>
    <t>Static part of logging message. Error retrieving Transaction Data.</t>
  </si>
  <si>
    <t>Static part of logging message. Processed Transaction succesful.</t>
  </si>
  <si>
    <t>Static part of logging message. Processed Transaction failed with business exception.</t>
  </si>
  <si>
    <t>Static part of logging message. Processed Transaction failed with application exception.</t>
  </si>
  <si>
    <t>Error message incase Max Consecutive System Exceptions number is reached.</t>
  </si>
  <si>
    <t>The number of times Get Transaction Item activity is retried incase of an exception. Must be an integer &gt; = 1.</t>
  </si>
  <si>
    <t>The number of times Set transaction status activity is retried incase of an exception. Must be an integer &gt;= 1.</t>
  </si>
  <si>
    <t>Must be TRUE or FALSE. If the value is TRUE and an error occurs in Initialization state or the Max Consecutive System Exceptions is reached, the job is marked as Faulted.</t>
  </si>
  <si>
    <t>Successfully Completed Reading the Config File from Local Path</t>
  </si>
  <si>
    <t>Killing Processes..IE &amp; Chrome</t>
  </si>
  <si>
    <t>Successfully Created Output Excel File in Local Path - {0}</t>
  </si>
  <si>
    <t>Opening the Edge Application</t>
  </si>
  <si>
    <t>Fetching Oracl EBS Credentials from Orchestrator asset, the username is : {0}</t>
  </si>
  <si>
    <t>Entered Oracle EBS credentials in browser</t>
  </si>
  <si>
    <t>Oracle EBS logged in {0}</t>
  </si>
  <si>
    <t>Get out look mail message based on received time</t>
  </si>
  <si>
    <t>Send success mail</t>
  </si>
  <si>
    <t>Move Mail to Processed Folder</t>
  </si>
  <si>
    <t>Send summary report to {0}</t>
  </si>
  <si>
    <t>Entering Product items in Oracle EBS</t>
  </si>
  <si>
    <t>Updating {0} items to queue</t>
  </si>
  <si>
    <t>Exit {0} succesfully</t>
  </si>
  <si>
    <t>Email sent sucessfully</t>
  </si>
  <si>
    <t>System Error occurred</t>
  </si>
  <si>
    <t>Invalid Oracle EBS Credentials Error with Username/Password</t>
  </si>
  <si>
    <t>Exception occurred while opening the Application.</t>
  </si>
  <si>
    <t>Fijiorder: Email has no attachment</t>
  </si>
  <si>
    <t>Fijiorder: PO number is already referenced by another order</t>
  </si>
  <si>
    <t>Customer PO already exists</t>
  </si>
  <si>
    <t>Ship To Location Validation failed</t>
  </si>
  <si>
    <t>Failed at retrieving oracle EBS credentials from orchestrator assets</t>
  </si>
  <si>
    <t>Oracle EBS Login Page is not responding</t>
  </si>
  <si>
    <t>Unable to Run/Launch Oracle Java Application</t>
  </si>
  <si>
    <t>Moved file into Exceptions folder: {0}</t>
  </si>
  <si>
    <t>Moved file into processed folder: {0}</t>
  </si>
  <si>
    <t>Sent Business exception mail to: {0}</t>
  </si>
  <si>
    <t>Sent Technical Exception mail to: {0}</t>
  </si>
  <si>
    <t>Saved PO ({0}) Details: {1}</t>
  </si>
  <si>
    <t>Entered PO Number: {0}, Ship To: {1}, Req Date: {2}</t>
  </si>
  <si>
    <t>Oracle window opened: {0}</t>
  </si>
  <si>
    <t>Mails found, and the total mails foundare: {0}</t>
  </si>
  <si>
    <t>Ingest attachments into MinIO, mail is from: {0}</t>
  </si>
  <si>
    <t>Type of Exception</t>
  </si>
  <si>
    <t>Success_ LogTypeMessages</t>
  </si>
  <si>
    <t>Purchase Order</t>
  </si>
  <si>
    <t>Ship To Arrive</t>
  </si>
  <si>
    <t>Ship To</t>
  </si>
  <si>
    <t>read mail,send mail,move mail,delete mail</t>
  </si>
  <si>
    <t>Web_Edi,Oracle,Oracle Java</t>
  </si>
  <si>
    <t>Hi Team,; Unable to retrieve orchestrator assets.</t>
  </si>
  <si>
    <t>Hi Team,; Didn't find valid location value in Singularity output file</t>
  </si>
  <si>
    <t>Hi Team,; Bot is failed at clicking multi pop up's</t>
  </si>
  <si>
    <t>Execution Completed Successfully For NonEDI CustomerOrderEntry Process</t>
  </si>
  <si>
    <t>Hi Team,;Exception occurred while opening the application.Please find attached screenshot for reference and run the process manually.</t>
  </si>
  <si>
    <t>Summary Report</t>
  </si>
  <si>
    <t>business mails;Applicationexceptionmails;success mails</t>
  </si>
  <si>
    <t>Hi Team,;Please find the execution status for NonEDI CustomerOrderEntry Process</t>
  </si>
  <si>
    <t>Hi Team,;Please Find The Execution Status For Process Name.</t>
  </si>
  <si>
    <t>Hi Team,;Unable to launch {0} Application.</t>
  </si>
  <si>
    <t>Hi Team,;Unable to launch {0} Application.Please find attached screenshot for reference and rerun the process manually.</t>
  </si>
  <si>
    <t>Sheet1</t>
  </si>
  <si>
    <t>Sheet2</t>
  </si>
  <si>
    <t>no files</t>
  </si>
  <si>
    <t>Thanks,;Non EDI Automated Services;TWC RPA Support;Do not reply to this mail as this is BOT generated email.</t>
  </si>
  <si>
    <t>Hi Team,;The order  was partially created</t>
  </si>
  <si>
    <t>No attachment found in Minio output folder:</t>
  </si>
  <si>
    <t>Hi Team,;Invalid Credentials: Unable to log into {0} Application.Please find attached screenshot for reference and re runthe process manually.</t>
  </si>
  <si>
    <t>FIJ_NonEDI_COE(OCR)_Process</t>
  </si>
  <si>
    <t>Hi Team,; This PO: {0} is already referenced by another order</t>
  </si>
  <si>
    <t>Hi Team,; Unable to find the location in Oracle: {0}&lt;BR&gt;&lt;BR&gt;Also attached is the output from the PDF order for reference.</t>
  </si>
  <si>
    <t>Hi Team,;Bot has encountered 3 Consecutive Application Failures and It will not continue processing of remaining work items. Please validate the application issues and rerun the process manually.</t>
  </si>
  <si>
    <t>SC-LM-0028</t>
  </si>
  <si>
    <t>Started End Process</t>
  </si>
  <si>
    <t>Hi Team,;The order is yet to be created. We will let you know once it was created</t>
  </si>
  <si>
    <t>PythonDeleteErrorOutput</t>
  </si>
  <si>
    <t>deletion file was failed</t>
  </si>
  <si>
    <t>SuccessNotificationMailsTo</t>
  </si>
  <si>
    <t>SuccessNotificationMailsCC</t>
  </si>
  <si>
    <t>StartedNotificationMailsTo</t>
  </si>
  <si>
    <t>StartedNotificationMailsCC</t>
  </si>
  <si>
    <t>SingularityOrderField</t>
  </si>
  <si>
    <t>ORDER</t>
  </si>
  <si>
    <t>Hi Team,; Singularity row field: {0} is missed in output file</t>
  </si>
  <si>
    <t>EX-LBM-NEDI-0021</t>
  </si>
  <si>
    <t>Over weight exceed, while entering quantity fields</t>
  </si>
  <si>
    <t>EX-LBM-NEDI-0022</t>
  </si>
  <si>
    <t>Email_Body_OverWeightExceed</t>
  </si>
  <si>
    <t>Hi Team,;Order Item weight was exceeded</t>
  </si>
  <si>
    <t>Singularity output didn't have required data.</t>
  </si>
  <si>
    <t>Hi Team,;Singularity output didn't have required data</t>
  </si>
  <si>
    <t>Email_Body_SheetdataMissed</t>
  </si>
  <si>
    <t>Hi Team,; Bot is getting failed at unexpected exception. Please find description and attached png for reference.&lt;Br&gt;Description: {0}.</t>
  </si>
  <si>
    <t>Test setting enabled, please disable in config file to submit the customer orders</t>
  </si>
  <si>
    <t>Row field is not found in output singularity file</t>
  </si>
  <si>
    <t>Replace Row with {0} after UAT</t>
  </si>
  <si>
    <t>(?:\d{2,}\s*\D{|})</t>
  </si>
  <si>
    <t>LocationMatchesCounter</t>
  </si>
  <si>
    <t>Getting Invalid Quantity from singularity output</t>
  </si>
  <si>
    <t>Hi Team,; Invalid order items or Quantity happens while entering in oracle EBS.</t>
  </si>
  <si>
    <t>Location is not found in output singularity file</t>
  </si>
  <si>
    <t>VPC or Quantity row field is empty in output singularity file</t>
  </si>
  <si>
    <t>Hi Team,; Singularity column field: {0} column is missed in output file</t>
  </si>
  <si>
    <t>EX-LBM-NEDI-0023</t>
  </si>
  <si>
    <t>Location mapping is not correct</t>
  </si>
  <si>
    <t>Email_Body_Location_Mapping</t>
  </si>
  <si>
    <t>Hi Team,;Location in oracle is as different as in mapping file</t>
  </si>
  <si>
    <t>address_match</t>
  </si>
  <si>
    <t>AddressMatchFunctionName</t>
  </si>
  <si>
    <t>CustomerMatchRatio</t>
  </si>
  <si>
    <t>SingularityVendorNameColumn</t>
  </si>
  <si>
    <t>Vendor Name</t>
  </si>
  <si>
    <t>SingularityVendorNameField</t>
  </si>
  <si>
    <t>EX-LBM-NEDI-0024</t>
  </si>
  <si>
    <t>Email_Body_VendorName_Missed</t>
  </si>
  <si>
    <t>User didn't attached pdf or excel in mail</t>
  </si>
  <si>
    <t>Credentials are wrong</t>
  </si>
  <si>
    <t>Selector\Timeout exceed issue</t>
  </si>
  <si>
    <t>If No one attachment is generated in MinIO output folder in current run</t>
  </si>
  <si>
    <t>The PO is aready referenced</t>
  </si>
  <si>
    <t>Invalid SKU is inputted in oracle</t>
  </si>
  <si>
    <t>change it in mapping file</t>
  </si>
  <si>
    <t>Failed at multiple pop up's after entering order item and quantity</t>
  </si>
  <si>
    <t>Customer Production Code</t>
  </si>
  <si>
    <t>LocationMappingFilePath</t>
  </si>
  <si>
    <t>LocationMappingSheetName</t>
  </si>
  <si>
    <t>LocationMappingCustomerNameColumn</t>
  </si>
  <si>
    <t>Customer Name</t>
  </si>
  <si>
    <t>Hi Team,; Customer code: {0}, missing in vendor mapping file. Please update the mapping file</t>
  </si>
  <si>
    <t>Hi Team,;Customer Name: {0}, missing in Location mapping file. Please update the mapping file.</t>
  </si>
  <si>
    <t>Common Product code Sheet</t>
  </si>
  <si>
    <t>Oracle Window file saved in {0}</t>
  </si>
  <si>
    <t>EX-LBM-NEDI-0025</t>
  </si>
  <si>
    <t>Failed at entering ship to arrival date</t>
  </si>
  <si>
    <t>Email_Body_ShipToDateMissed</t>
  </si>
  <si>
    <t>Hi Team,;Bot is failed at entering ship to date. Please find the attached screen shot</t>
  </si>
  <si>
    <t>SC-LM-0029</t>
  </si>
  <si>
    <t>SC-LM-0030</t>
  </si>
  <si>
    <t>Entering into {0}</t>
  </si>
  <si>
    <t>Exit from: {0}</t>
  </si>
  <si>
    <t>For downloading oracle window, give only file name with no extension</t>
  </si>
  <si>
    <t>This will be the root folder to read/save files</t>
  </si>
  <si>
    <t>MappingFilesFolderPath</t>
  </si>
  <si>
    <t>TemplatesFolderPath</t>
  </si>
  <si>
    <t>SingularityDataFolderPath</t>
  </si>
  <si>
    <t>Due To Poor Network Connectivity or Application Down Time</t>
  </si>
  <si>
    <t>Invalid Username or Password</t>
  </si>
  <si>
    <t>Invalid Order Item</t>
  </si>
  <si>
    <t>EX-LBM-NEDI-0026</t>
  </si>
  <si>
    <t>Missing Template/Mapping files: {0}</t>
  </si>
  <si>
    <t>ProcessFolders</t>
  </si>
  <si>
    <t>Email_Body_Missing_Mappingfiles</t>
  </si>
  <si>
    <t>Hi Team,;Missing Mapping files in shared folder: {0}</t>
  </si>
  <si>
    <t>LocationChefWHMapp</t>
  </si>
  <si>
    <t>chefswarehouse</t>
  </si>
  <si>
    <t>LocationMSWMapp</t>
  </si>
  <si>
    <t>mswalker</t>
  </si>
  <si>
    <t>server.singularitysystems.com:9000</t>
  </si>
  <si>
    <t>OutlookReceiveAccountName</t>
  </si>
  <si>
    <t>FIJ_NonEDI_COE_SummaryReport_SDFolderPath</t>
  </si>
  <si>
    <t>FIJ_NonEDI_COE_OutlookReceiveAccountName</t>
  </si>
  <si>
    <t>FIJ_NonEDI_COE_OutlookMailFolder</t>
  </si>
  <si>
    <t>FIJ_NonEDI_COE_OutlookProcessedMailFolder</t>
  </si>
  <si>
    <t>FIJ_NonEDI_COE_ApplicationExceptionMailsFrom</t>
  </si>
  <si>
    <t>FIJ_NonEDI_COE_BusinessNotificationMailsFrom</t>
  </si>
  <si>
    <t>FIJ_NonEDI_COE_OutlookSentAccountName</t>
  </si>
  <si>
    <t>ManualReviewExpMsg</t>
  </si>
  <si>
    <t>Attachment is moving to Manual review</t>
  </si>
  <si>
    <t>NoAttachmentsExpMsg</t>
  </si>
  <si>
    <t>Attachments is not present in mail</t>
  </si>
  <si>
    <t>Hi Team,; No attachments found on this mail.</t>
  </si>
  <si>
    <t>FIJ_NonEDI_COE_OracleEBSURL</t>
  </si>
  <si>
    <t>Customer Product Code</t>
  </si>
  <si>
    <t>Reading Customer Mapping &amp; Summary File</t>
  </si>
  <si>
    <t>Customer Product Code is not present in mapping file</t>
  </si>
  <si>
    <t>Customer Name is not present in CustomerID mapping file</t>
  </si>
  <si>
    <t>Customer Product Code or Quantity Column is not found in output singularity file</t>
  </si>
  <si>
    <t>FIJ_NonEDI_COE_PythonFolderPath</t>
  </si>
  <si>
    <t>Hi Team,; Bot has started it's run at {0}.Bot execution summary will be shared soon.</t>
  </si>
  <si>
    <t>Email_Body_NoMailFound</t>
  </si>
  <si>
    <t>Hi Team,;No orders found to process. Bot has ended execution.</t>
  </si>
  <si>
    <t>Email_Subject_NoData</t>
  </si>
  <si>
    <t>Best Regards,&lt;Br&gt;FIJI Water CS Team.&lt;Br&gt;TWC Automation Support&lt;Br&gt;Robot ID : &lt;RobotID&gt;.&lt;Br&gt;&lt;Br&gt;Do not reply to this mail as this is BOT generated email.</t>
  </si>
  <si>
    <t>SC-LM-0031</t>
  </si>
  <si>
    <t>Sent 'no attachments found' mail to: {0}</t>
  </si>
  <si>
    <t>Hi Team,;Thank you for the order. Order for PO Number {0} has been successfully created.</t>
  </si>
  <si>
    <t>Mail_SignatureReply</t>
  </si>
  <si>
    <t>Best Regards,&lt;Br&gt;FIJI Water CS Team</t>
  </si>
  <si>
    <t>SC-LM-0032</t>
  </si>
  <si>
    <t>Error occurred at Initialization: {0}</t>
  </si>
  <si>
    <t>D:\RPA\FIJI_NonEDI_COE(OCR)\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</si>
</sst>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5">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amily val="2"/>
    </font>
    <font>
      <sz val="6"/>
      <name val="ＭＳ Ｐゴシック"/>
      <family val="3"/>
      <charset val="128"/>
    </font>
    <font>
      <sz val="11"/>
      <color rgb="FF000000"/>
      <name val="Calibri"/>
      <family val="2"/>
    </font>
    <font>
      <b/>
      <sz val="11"/>
      <color theme="1"/>
      <name val="Calibri"/>
      <family val="2"/>
      <scheme val="minor"/>
    </font>
    <font>
      <b/>
      <sz val="12"/>
      <color theme="1"/>
      <name val="Calibri"/>
      <family val="2"/>
      <scheme val="minor"/>
    </font>
    <font>
      <sz val="11"/>
      <name val="Calibri"/>
      <family val="2"/>
      <scheme val="minor"/>
    </font>
    <font>
      <sz val="8"/>
      <name val="Calibri"/>
      <family val="2"/>
    </font>
    <font>
      <sz val="11"/>
      <name val="Calibri"/>
      <family val="2"/>
    </font>
    <font>
      <u/>
      <sz val="11"/>
      <color theme="10"/>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7">
    <xf numFmtId="0" fontId="0" fillId="0" borderId="0"/>
    <xf numFmtId="0" fontId="5" fillId="0" borderId="0"/>
    <xf numFmtId="0" fontId="4" fillId="0" borderId="0"/>
    <xf numFmtId="0" fontId="3" fillId="0" borderId="0"/>
    <xf numFmtId="0" fontId="2" fillId="0" borderId="0"/>
    <xf numFmtId="0" fontId="1" fillId="0" borderId="0"/>
    <xf numFmtId="0" fontId="14" fillId="0" borderId="0" applyNumberFormat="0" applyFill="0" applyBorder="0" applyAlignment="0" applyProtection="0"/>
  </cellStyleXfs>
  <cellXfs count="25">
    <xf numFmtId="0" fontId="0" fillId="0" borderId="0" xfId="0"/>
    <xf numFmtId="0" fontId="6" fillId="0" borderId="0" xfId="0" applyFont="1"/>
    <xf numFmtId="0" fontId="8" fillId="0" borderId="0" xfId="0" applyFont="1"/>
    <xf numFmtId="0" fontId="0" fillId="0" borderId="0" xfId="0" applyAlignment="1">
      <alignment wrapText="1"/>
    </xf>
    <xf numFmtId="0" fontId="0" fillId="0" borderId="0" xfId="0" applyAlignment="1">
      <alignment horizontal="left"/>
    </xf>
    <xf numFmtId="0" fontId="0" fillId="0" borderId="1" xfId="0" applyBorder="1" applyAlignment="1">
      <alignment vertical="top" wrapText="1"/>
    </xf>
    <xf numFmtId="0" fontId="0" fillId="0" borderId="0" xfId="0" applyBorder="1"/>
    <xf numFmtId="0" fontId="10" fillId="2" borderId="0" xfId="0" applyFont="1" applyFill="1" applyBorder="1" applyAlignment="1">
      <alignment horizontal="center" vertical="top" wrapText="1"/>
    </xf>
    <xf numFmtId="0" fontId="0" fillId="3" borderId="0" xfId="0" applyFill="1" applyBorder="1"/>
    <xf numFmtId="0" fontId="0" fillId="0" borderId="0" xfId="0" applyBorder="1" applyAlignment="1">
      <alignment vertical="top" wrapText="1"/>
    </xf>
    <xf numFmtId="0" fontId="11" fillId="0" borderId="0" xfId="0" applyFont="1" applyBorder="1" applyAlignment="1">
      <alignment vertical="top"/>
    </xf>
    <xf numFmtId="0" fontId="9" fillId="2" borderId="1" xfId="0" applyFont="1" applyFill="1" applyBorder="1" applyAlignment="1">
      <alignment horizontal="center" vertical="top" wrapText="1"/>
    </xf>
    <xf numFmtId="164" fontId="0" fillId="0" borderId="0" xfId="0" applyNumberFormat="1" applyAlignment="1">
      <alignment horizontal="left"/>
    </xf>
    <xf numFmtId="0" fontId="8" fillId="4" borderId="1" xfId="0" applyFont="1" applyFill="1" applyBorder="1" applyAlignment="1">
      <alignment wrapText="1"/>
    </xf>
    <xf numFmtId="0" fontId="8" fillId="5" borderId="1" xfId="0" applyFont="1" applyFill="1" applyBorder="1" applyAlignment="1">
      <alignment horizontal="left" wrapText="1"/>
    </xf>
    <xf numFmtId="0" fontId="13" fillId="0" borderId="0" xfId="0" applyFont="1"/>
    <xf numFmtId="0" fontId="11" fillId="0" borderId="0" xfId="0" applyFont="1" applyFill="1" applyBorder="1" applyAlignment="1">
      <alignment vertical="top"/>
    </xf>
    <xf numFmtId="0" fontId="3" fillId="0" borderId="0" xfId="3"/>
    <xf numFmtId="0" fontId="2" fillId="0" borderId="0" xfId="4"/>
    <xf numFmtId="0" fontId="0" fillId="0" borderId="2" xfId="0" applyFill="1" applyBorder="1" applyAlignment="1">
      <alignment vertical="top" wrapText="1"/>
    </xf>
    <xf numFmtId="0" fontId="0" fillId="0" borderId="0" xfId="0" applyFont="1"/>
    <xf numFmtId="0" fontId="8" fillId="4" borderId="2" xfId="0" applyFont="1" applyFill="1" applyBorder="1" applyAlignment="1">
      <alignment wrapText="1"/>
    </xf>
    <xf numFmtId="0" fontId="1" fillId="0" borderId="0" xfId="5"/>
    <xf numFmtId="0" fontId="14" fillId="0" borderId="0" xfId="6"/>
    <xf numFmtId="0" fontId="8" fillId="6" borderId="0" xfId="0" applyFont="1" applyFill="1"/>
  </cellXfs>
  <cellStyles count="7">
    <cellStyle name="Hyperlink" xfId="6" builtinId="8"/>
    <cellStyle name="Normal" xfId="0" builtinId="0"/>
    <cellStyle name="Normal 2" xfId="1" xr:uid="{93DE01BB-DDB3-445D-ABEC-A1EDF9EED1F1}"/>
    <cellStyle name="Normal 3" xfId="2" xr:uid="{13827309-0D2C-42A6-82E7-5125A7793DD1}"/>
    <cellStyle name="Normal 4" xfId="3" xr:uid="{A48CBB67-1370-490C-8556-35D72CAC2B3D}"/>
    <cellStyle name="Normal 5" xfId="4" xr:uid="{56185D18-FE19-4579-ACA1-2DED8DD9B52E}"/>
    <cellStyle name="Normal 6" xfId="5" xr:uid="{79FFBEFB-E024-456A-BC80-028EA6581992}"/>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5"/>
  <sheetViews>
    <sheetView topLeftCell="A96" workbookViewId="0">
      <selection activeCell="A76" sqref="A76"/>
    </sheetView>
  </sheetViews>
  <sheetFormatPr defaultColWidth="14.42578125" defaultRowHeight="12" customHeight="1"/>
  <cols>
    <col min="1" max="1" width="43.5703125" customWidth="1"/>
    <col min="2" max="2" width="106.42578125" bestFit="1" customWidth="1"/>
    <col min="3" max="3" width="81.42578125" customWidth="1"/>
    <col min="4" max="26" width="8.7109375" customWidth="1"/>
  </cols>
  <sheetData>
    <row r="1" spans="1:3" s="1" customFormat="1" ht="18.75" customHeight="1">
      <c r="A1" s="1" t="s">
        <v>0</v>
      </c>
      <c r="B1" s="1" t="s">
        <v>1</v>
      </c>
      <c r="C1" s="1" t="s">
        <v>3</v>
      </c>
    </row>
    <row r="2" spans="1:3" ht="12" customHeight="1">
      <c r="A2" t="s">
        <v>13</v>
      </c>
      <c r="B2" t="s">
        <v>21</v>
      </c>
      <c r="C2" t="s">
        <v>211</v>
      </c>
    </row>
    <row r="3" spans="1:3" ht="12" customHeight="1">
      <c r="A3" t="s">
        <v>15</v>
      </c>
      <c r="B3" t="s">
        <v>24</v>
      </c>
      <c r="C3" t="s">
        <v>212</v>
      </c>
    </row>
    <row r="4" spans="1:3" ht="12" customHeight="1">
      <c r="A4" t="s">
        <v>12</v>
      </c>
      <c r="B4" t="s">
        <v>331</v>
      </c>
      <c r="C4" t="s">
        <v>213</v>
      </c>
    </row>
    <row r="6" spans="1:3" ht="12" customHeight="1">
      <c r="A6" t="s">
        <v>25</v>
      </c>
      <c r="B6" t="s">
        <v>39</v>
      </c>
    </row>
    <row r="7" spans="1:3" ht="12" customHeight="1">
      <c r="A7" t="s">
        <v>138</v>
      </c>
      <c r="B7" t="s">
        <v>138</v>
      </c>
      <c r="C7" t="s">
        <v>138</v>
      </c>
    </row>
    <row r="8" spans="1:3" ht="12" customHeight="1">
      <c r="A8" t="s">
        <v>40</v>
      </c>
      <c r="B8" t="s">
        <v>41</v>
      </c>
    </row>
    <row r="9" spans="1:3" ht="12" customHeight="1">
      <c r="A9" t="s">
        <v>27</v>
      </c>
      <c r="B9" s="4">
        <v>3</v>
      </c>
    </row>
    <row r="10" spans="1:3" ht="12" customHeight="1">
      <c r="A10" t="s">
        <v>85</v>
      </c>
      <c r="B10" s="4">
        <v>3</v>
      </c>
    </row>
    <row r="11" spans="1:3" ht="12" customHeight="1">
      <c r="A11" s="2" t="s">
        <v>191</v>
      </c>
      <c r="B11" s="4" t="b">
        <v>0</v>
      </c>
    </row>
    <row r="12" spans="1:3" ht="12" customHeight="1">
      <c r="A12" s="2" t="s">
        <v>413</v>
      </c>
      <c r="B12" s="2" t="str">
        <f>CONCATENATE(A14,",",A15,",",A16,",",A20,",",A21,",",A22,",",A23,",",A24,",",A25)</f>
        <v>InputsFolderPath,OutputsFolderPath,AttachmentsFolderPath,ExceptionScreenShotFolderPath,SingularityDataFolderPath,SingularityOutputsFolderPath,SingularityInputsFolderPath,ProcessedFolderPath,ExceptionFolderPath</v>
      </c>
    </row>
    <row r="13" spans="1:3" ht="12.75" customHeight="1">
      <c r="A13" t="s">
        <v>156</v>
      </c>
      <c r="B13" s="24" t="s">
        <v>453</v>
      </c>
      <c r="C13" t="s">
        <v>404</v>
      </c>
    </row>
    <row r="14" spans="1:3" ht="16.5" customHeight="1">
      <c r="A14" t="s">
        <v>33</v>
      </c>
      <c r="B14" t="str">
        <f>B13 &amp; "Inputs\"</f>
        <v>D:\RPA\FIJI_NonEDI_COE(OCR)\Inputs\</v>
      </c>
    </row>
    <row r="15" spans="1:3" ht="12" customHeight="1">
      <c r="A15" t="s">
        <v>35</v>
      </c>
      <c r="B15" t="str">
        <f>B13 &amp; "Outputs\"</f>
        <v>D:\RPA\FIJI_NonEDI_COE(OCR)\Outputs\</v>
      </c>
    </row>
    <row r="16" spans="1:3" ht="12" customHeight="1">
      <c r="A16" t="s">
        <v>34</v>
      </c>
      <c r="B16" t="str">
        <f>B14</f>
        <v>D:\RPA\FIJI_NonEDI_COE(OCR)\Inputs\</v>
      </c>
    </row>
    <row r="17" spans="1:3" ht="12" customHeight="1">
      <c r="A17" t="s">
        <v>28</v>
      </c>
      <c r="B17" t="str">
        <f>B14 &amp; "OracleWindow"</f>
        <v>D:\RPA\FIJI_NonEDI_COE(OCR)\Inputs\OracleWindow</v>
      </c>
      <c r="C17" t="s">
        <v>403</v>
      </c>
    </row>
    <row r="18" spans="1:3" ht="12" customHeight="1">
      <c r="A18" t="s">
        <v>405</v>
      </c>
      <c r="B18" t="str">
        <f>B13 &amp; "MappingFiles\"</f>
        <v>D:\RPA\FIJI_NonEDI_COE(OCR)\MappingFiles\</v>
      </c>
    </row>
    <row r="19" spans="1:3" ht="12" customHeight="1">
      <c r="A19" t="s">
        <v>406</v>
      </c>
      <c r="B19" t="str">
        <f>B13 &amp; "Templates\"</f>
        <v>D:\RPA\FIJI_NonEDI_COE(OCR)\Templates\</v>
      </c>
    </row>
    <row r="20" spans="1:3" ht="12" customHeight="1">
      <c r="A20" t="s">
        <v>157</v>
      </c>
      <c r="B20" t="str">
        <f>B13&amp;"ExceptionScreenshot\"</f>
        <v>D:\RPA\FIJI_NonEDI_COE(OCR)\ExceptionScreenshot\</v>
      </c>
      <c r="C20" t="s">
        <v>217</v>
      </c>
    </row>
    <row r="21" spans="1:3" ht="12" customHeight="1">
      <c r="A21" t="s">
        <v>407</v>
      </c>
      <c r="B21" t="str">
        <f>B13 &amp; "SingularityData\"</f>
        <v>D:\RPA\FIJI_NonEDI_COE(OCR)\SingularityData\</v>
      </c>
    </row>
    <row r="22" spans="1:3" ht="12" customHeight="1">
      <c r="A22" t="s">
        <v>86</v>
      </c>
      <c r="B22" t="str">
        <f>B21 &amp; "Outputs\"</f>
        <v>D:\RPA\FIJI_NonEDI_COE(OCR)\SingularityData\Outputs\</v>
      </c>
    </row>
    <row r="23" spans="1:3" ht="12" customHeight="1">
      <c r="A23" t="s">
        <v>110</v>
      </c>
      <c r="B23" t="str">
        <f>B21 &amp; "Inputs\"</f>
        <v>D:\RPA\FIJI_NonEDI_COE(OCR)\SingularityData\Inputs\</v>
      </c>
    </row>
    <row r="24" spans="1:3" ht="12" customHeight="1">
      <c r="A24" t="s">
        <v>201</v>
      </c>
      <c r="B24" t="str">
        <f>B21 &amp; "Processed\"</f>
        <v>D:\RPA\FIJI_NonEDI_COE(OCR)\SingularityData\Processed\</v>
      </c>
    </row>
    <row r="25" spans="1:3" ht="12" customHeight="1">
      <c r="A25" t="s">
        <v>202</v>
      </c>
      <c r="B25" t="str">
        <f>B21 &amp; "Exceptions\"</f>
        <v>D:\RPA\FIJI_NonEDI_COE(OCR)\SingularityData\Exceptions\</v>
      </c>
    </row>
    <row r="26" spans="1:3" ht="12" customHeight="1">
      <c r="A26" t="s">
        <v>31</v>
      </c>
      <c r="B26" t="str">
        <f>B18 &amp; "FIJI_NonEDI_OCR_CustomerMappingFile.xlsx"</f>
        <v>D:\RPA\FIJI_NonEDI_COE(OCR)\MappingFiles\FIJI_NonEDI_OCR_CustomerMappingFile.xlsx</v>
      </c>
    </row>
    <row r="27" spans="1:3" ht="12" customHeight="1">
      <c r="A27" t="s">
        <v>387</v>
      </c>
      <c r="B27" t="str">
        <f>B18 &amp; "FIJI_NonEDI_OCR_CustomerIDMappingFile.xlsm"</f>
        <v>D:\RPA\FIJI_NonEDI_COE(OCR)\MappingFiles\FIJI_NonEDI_OCR_CustomerIDMappingFile.xlsm</v>
      </c>
    </row>
    <row r="28" spans="1:3" ht="12" customHeight="1">
      <c r="A28" t="s">
        <v>32</v>
      </c>
      <c r="B28" t="str">
        <f>B19 &amp; "FIJI_NonEDI_OCR_SummaryReportTemplate.xlsx"</f>
        <v>D:\RPA\FIJI_NonEDI_COE(OCR)\Templates\FIJI_NonEDI_OCR_SummaryReportTemplate.xlsx</v>
      </c>
    </row>
    <row r="29" spans="1:3" ht="12" customHeight="1">
      <c r="A29" t="s">
        <v>36</v>
      </c>
      <c r="B29" t="str">
        <f ca="1">B15 &amp; "FIJI_NonEDI_SummaryReport_"&amp;TEXT(NOW(),"DD-MM-yyyyHHmm")&amp;".xlsx"</f>
        <v>D:\RPA\FIJI_NonEDI_COE(OCR)\Outputs\FIJI_NonEDI_SummaryReport_17-05-20231849.xlsx</v>
      </c>
    </row>
    <row r="30" spans="1:3" ht="12" customHeight="1">
      <c r="A30" t="s">
        <v>133</v>
      </c>
      <c r="B30" t="str">
        <f>B13 &amp; "DoNotTouchFiles\Minio.py"</f>
        <v>D:\RPA\FIJI_NonEDI_COE(OCR)\DoNotTouchFiles\Minio.py</v>
      </c>
    </row>
    <row r="31" spans="1:3" ht="12" customHeight="1">
      <c r="A31" t="s">
        <v>37</v>
      </c>
      <c r="B31" t="s">
        <v>318</v>
      </c>
    </row>
    <row r="32" spans="1:3" ht="12" customHeight="1">
      <c r="A32" t="s">
        <v>38</v>
      </c>
      <c r="B32" t="s">
        <v>393</v>
      </c>
    </row>
    <row r="33" spans="1:3" ht="12" customHeight="1">
      <c r="A33" t="s">
        <v>388</v>
      </c>
      <c r="B33" t="s">
        <v>324</v>
      </c>
    </row>
    <row r="34" spans="1:3" ht="12" customHeight="1">
      <c r="A34" t="s">
        <v>307</v>
      </c>
      <c r="B34" t="s">
        <v>65</v>
      </c>
      <c r="C34" t="s">
        <v>214</v>
      </c>
    </row>
    <row r="35" spans="1:3" ht="12" customHeight="1">
      <c r="A35" t="s">
        <v>74</v>
      </c>
      <c r="B35" t="s">
        <v>30</v>
      </c>
    </row>
    <row r="36" spans="1:3" ht="12" customHeight="1">
      <c r="A36" t="s">
        <v>80</v>
      </c>
      <c r="B36" t="s">
        <v>81</v>
      </c>
    </row>
    <row r="37" spans="1:3" ht="12" customHeight="1">
      <c r="A37" t="s">
        <v>82</v>
      </c>
      <c r="B37" s="12">
        <f ca="1">TODAY()</f>
        <v>45063</v>
      </c>
    </row>
    <row r="38" spans="1:3" ht="12" customHeight="1">
      <c r="A38" t="s">
        <v>83</v>
      </c>
      <c r="B38" t="s">
        <v>83</v>
      </c>
    </row>
    <row r="39" spans="1:3" ht="12" customHeight="1">
      <c r="A39" t="s">
        <v>88</v>
      </c>
      <c r="B39" t="s">
        <v>87</v>
      </c>
    </row>
    <row r="40" spans="1:3" ht="12" customHeight="1">
      <c r="A40" t="s">
        <v>91</v>
      </c>
      <c r="B40" t="str">
        <f>A41&amp;","&amp;A42&amp;","&amp;A43&amp;","&amp;A44</f>
        <v>SingularityPurchaseOrderField,SingularityShipToDateField,SingularityShipToLocationField,SingularityVendorNameField</v>
      </c>
    </row>
    <row r="41" spans="1:3" ht="12" customHeight="1">
      <c r="A41" t="s">
        <v>92</v>
      </c>
      <c r="B41" t="s">
        <v>308</v>
      </c>
    </row>
    <row r="42" spans="1:3" ht="12" customHeight="1">
      <c r="A42" t="s">
        <v>93</v>
      </c>
      <c r="B42" t="s">
        <v>309</v>
      </c>
    </row>
    <row r="43" spans="1:3" ht="12" customHeight="1">
      <c r="A43" t="s">
        <v>94</v>
      </c>
      <c r="B43" t="s">
        <v>310</v>
      </c>
    </row>
    <row r="44" spans="1:3" ht="12" customHeight="1">
      <c r="A44" t="s">
        <v>375</v>
      </c>
      <c r="B44" s="22" t="s">
        <v>390</v>
      </c>
      <c r="C44" s="18" t="s">
        <v>374</v>
      </c>
    </row>
    <row r="45" spans="1:3" ht="12" customHeight="1">
      <c r="A45" t="s">
        <v>344</v>
      </c>
      <c r="B45" t="s">
        <v>345</v>
      </c>
    </row>
    <row r="46" spans="1:3" ht="12" customHeight="1">
      <c r="A46" t="s">
        <v>96</v>
      </c>
      <c r="B46" t="s">
        <v>324</v>
      </c>
    </row>
    <row r="47" spans="1:3" ht="12" customHeight="1">
      <c r="A47" t="s">
        <v>97</v>
      </c>
      <c r="B47" t="s">
        <v>325</v>
      </c>
    </row>
    <row r="48" spans="1:3" ht="12" customHeight="1">
      <c r="A48" t="s">
        <v>99</v>
      </c>
      <c r="B48" t="s">
        <v>435</v>
      </c>
    </row>
    <row r="49" spans="1:3" ht="12" customHeight="1">
      <c r="A49" t="s">
        <v>100</v>
      </c>
      <c r="B49" t="s">
        <v>98</v>
      </c>
    </row>
    <row r="50" spans="1:3" ht="12" customHeight="1">
      <c r="A50" t="s">
        <v>104</v>
      </c>
      <c r="B50" t="s">
        <v>3</v>
      </c>
    </row>
    <row r="51" spans="1:3" ht="12" customHeight="1">
      <c r="A51" t="s">
        <v>105</v>
      </c>
      <c r="B51" t="s">
        <v>1</v>
      </c>
    </row>
    <row r="52" spans="1:3" ht="12" customHeight="1">
      <c r="A52" t="s">
        <v>106</v>
      </c>
      <c r="B52" t="s">
        <v>107</v>
      </c>
    </row>
    <row r="53" spans="1:3" ht="12" customHeight="1">
      <c r="A53" t="s">
        <v>108</v>
      </c>
      <c r="B53" t="s">
        <v>109</v>
      </c>
    </row>
    <row r="54" spans="1:3" ht="12" customHeight="1">
      <c r="A54" t="s">
        <v>111</v>
      </c>
      <c r="B54" t="s">
        <v>386</v>
      </c>
    </row>
    <row r="55" spans="1:3" ht="12" customHeight="1">
      <c r="A55" t="s">
        <v>373</v>
      </c>
      <c r="B55" s="17" t="s">
        <v>374</v>
      </c>
    </row>
    <row r="56" spans="1:3" ht="12" customHeight="1">
      <c r="A56" t="s">
        <v>389</v>
      </c>
      <c r="B56" t="s">
        <v>390</v>
      </c>
    </row>
    <row r="58" spans="1:3" ht="12" customHeight="1">
      <c r="A58" t="s">
        <v>112</v>
      </c>
      <c r="B58" t="s">
        <v>113</v>
      </c>
    </row>
    <row r="59" spans="1:3" ht="12" customHeight="1">
      <c r="A59" t="s">
        <v>114</v>
      </c>
      <c r="B59" t="s">
        <v>115</v>
      </c>
    </row>
    <row r="60" spans="1:3" ht="12" customHeight="1">
      <c r="A60" t="s">
        <v>117</v>
      </c>
      <c r="B60" t="s">
        <v>118</v>
      </c>
    </row>
    <row r="61" spans="1:3" ht="12" customHeight="1">
      <c r="A61" t="s">
        <v>143</v>
      </c>
      <c r="B61" t="s">
        <v>144</v>
      </c>
    </row>
    <row r="62" spans="1:3" ht="12" customHeight="1">
      <c r="A62" s="2" t="s">
        <v>371</v>
      </c>
      <c r="B62" t="s">
        <v>370</v>
      </c>
    </row>
    <row r="63" spans="1:3" ht="12" customHeight="1">
      <c r="A63" s="2" t="s">
        <v>372</v>
      </c>
      <c r="B63" s="4">
        <v>40</v>
      </c>
    </row>
    <row r="64" spans="1:3" ht="12" customHeight="1">
      <c r="A64" t="s">
        <v>128</v>
      </c>
      <c r="B64" t="s">
        <v>359</v>
      </c>
      <c r="C64" t="s">
        <v>129</v>
      </c>
    </row>
    <row r="65" spans="1:3" ht="12" customHeight="1">
      <c r="A65" t="s">
        <v>416</v>
      </c>
      <c r="B65" t="s">
        <v>417</v>
      </c>
    </row>
    <row r="66" spans="1:3" ht="12" customHeight="1">
      <c r="A66" t="s">
        <v>418</v>
      </c>
      <c r="B66" t="s">
        <v>419</v>
      </c>
    </row>
    <row r="67" spans="1:3" ht="12" customHeight="1">
      <c r="A67" t="s">
        <v>360</v>
      </c>
      <c r="B67" s="4">
        <v>5</v>
      </c>
    </row>
    <row r="68" spans="1:3" ht="12" customHeight="1">
      <c r="A68" t="s">
        <v>130</v>
      </c>
      <c r="B68" s="4">
        <v>1</v>
      </c>
    </row>
    <row r="69" spans="1:3" ht="12" customHeight="1">
      <c r="A69" t="s">
        <v>135</v>
      </c>
      <c r="B69" t="s">
        <v>134</v>
      </c>
    </row>
    <row r="70" spans="1:3" ht="12" customHeight="1">
      <c r="A70" t="s">
        <v>136</v>
      </c>
      <c r="B70" t="s">
        <v>137</v>
      </c>
    </row>
    <row r="71" spans="1:3" ht="12" customHeight="1">
      <c r="A71" t="s">
        <v>139</v>
      </c>
      <c r="B71" t="s">
        <v>420</v>
      </c>
    </row>
    <row r="72" spans="1:3" ht="12" customHeight="1">
      <c r="A72" t="s">
        <v>142</v>
      </c>
      <c r="B72" t="s">
        <v>326</v>
      </c>
    </row>
    <row r="73" spans="1:3" ht="12" customHeight="1">
      <c r="A73" t="s">
        <v>338</v>
      </c>
      <c r="B73" s="2" t="s">
        <v>339</v>
      </c>
    </row>
    <row r="74" spans="1:3" ht="12" customHeight="1">
      <c r="A74" t="s">
        <v>151</v>
      </c>
      <c r="B74" t="s">
        <v>152</v>
      </c>
    </row>
    <row r="75" spans="1:3" ht="12" customHeight="1">
      <c r="A75" t="s">
        <v>153</v>
      </c>
      <c r="B75" t="s">
        <v>311</v>
      </c>
    </row>
    <row r="76" spans="1:3" ht="12" customHeight="1">
      <c r="A76" t="s">
        <v>154</v>
      </c>
      <c r="B76" t="s">
        <v>330</v>
      </c>
      <c r="C76" t="s">
        <v>215</v>
      </c>
    </row>
    <row r="77" spans="1:3" ht="12" customHeight="1">
      <c r="A77" t="s">
        <v>155</v>
      </c>
      <c r="B77" t="s">
        <v>312</v>
      </c>
      <c r="C77" t="s">
        <v>216</v>
      </c>
    </row>
    <row r="78" spans="1:3" ht="12" customHeight="1">
      <c r="A78" t="s">
        <v>158</v>
      </c>
      <c r="B78" t="s">
        <v>159</v>
      </c>
      <c r="C78" t="s">
        <v>218</v>
      </c>
    </row>
    <row r="79" spans="1:3" ht="12" customHeight="1">
      <c r="A79" t="s">
        <v>160</v>
      </c>
      <c r="B79" t="s">
        <v>161</v>
      </c>
      <c r="C79" t="s">
        <v>219</v>
      </c>
    </row>
    <row r="80" spans="1:3" ht="12" customHeight="1">
      <c r="A80" t="s">
        <v>162</v>
      </c>
      <c r="B80">
        <v>2</v>
      </c>
      <c r="C80" t="s">
        <v>220</v>
      </c>
    </row>
    <row r="81" spans="1:3" ht="12" customHeight="1">
      <c r="A81" t="s">
        <v>163</v>
      </c>
      <c r="B81">
        <v>3</v>
      </c>
      <c r="C81" t="s">
        <v>221</v>
      </c>
    </row>
    <row r="82" spans="1:3" ht="12" customHeight="1">
      <c r="A82" t="s">
        <v>164</v>
      </c>
      <c r="B82" t="s">
        <v>107</v>
      </c>
      <c r="C82" t="s">
        <v>222</v>
      </c>
    </row>
    <row r="83" spans="1:3" ht="12" customHeight="1">
      <c r="A83" t="s">
        <v>165</v>
      </c>
      <c r="B83" t="s">
        <v>166</v>
      </c>
      <c r="C83" t="s">
        <v>223</v>
      </c>
    </row>
    <row r="84" spans="1:3" ht="12" customHeight="1">
      <c r="A84" t="s">
        <v>167</v>
      </c>
      <c r="B84" t="str">
        <f>"[" &amp; B4 &amp; "]:Application Exception Notification"</f>
        <v>[FIJ_NonEDI_COE(OCR)_Process]:Application Exception Notification</v>
      </c>
      <c r="C84" t="s">
        <v>224</v>
      </c>
    </row>
    <row r="85" spans="1:3" ht="12" customHeight="1">
      <c r="A85" t="s">
        <v>168</v>
      </c>
      <c r="B85" t="str">
        <f xml:space="preserve"> "[" &amp;  B4 &amp; "]:Business Exception Notification"</f>
        <v>[FIJ_NonEDI_COE(OCR)_Process]:Business Exception Notification</v>
      </c>
      <c r="C85" t="s">
        <v>225</v>
      </c>
    </row>
    <row r="86" spans="1:3" ht="12" customHeight="1">
      <c r="A86" t="s">
        <v>171</v>
      </c>
      <c r="B86" t="s">
        <v>316</v>
      </c>
      <c r="C86" t="s">
        <v>226</v>
      </c>
    </row>
    <row r="87" spans="1:3" ht="12" customHeight="1">
      <c r="A87" s="2" t="s">
        <v>199</v>
      </c>
      <c r="B87" s="2" t="str">
        <f>B4 &amp; " Bot Started"</f>
        <v>FIJ_NonEDI_COE(OCR)_Process Bot Started</v>
      </c>
    </row>
    <row r="88" spans="1:3" ht="12" customHeight="1">
      <c r="A88" s="2" t="s">
        <v>444</v>
      </c>
      <c r="B88" s="2" t="str">
        <f>B4 &amp; ": No orders found for processing"</f>
        <v>FIJ_NonEDI_COE(OCR)_Process: No orders found for processing</v>
      </c>
    </row>
    <row r="89" spans="1:3" s="2" customFormat="1" ht="12" customHeight="1"/>
    <row r="90" spans="1:3" ht="12" customHeight="1">
      <c r="A90" t="s">
        <v>172</v>
      </c>
      <c r="B90" t="s">
        <v>317</v>
      </c>
      <c r="C90" t="s">
        <v>227</v>
      </c>
    </row>
    <row r="91" spans="1:3" ht="12" customHeight="1">
      <c r="A91" t="s">
        <v>200</v>
      </c>
      <c r="B91" t="s">
        <v>320</v>
      </c>
    </row>
    <row r="92" spans="1:3" ht="12" customHeight="1">
      <c r="A92" t="s">
        <v>173</v>
      </c>
      <c r="B92" t="s">
        <v>321</v>
      </c>
      <c r="C92" t="s">
        <v>228</v>
      </c>
    </row>
    <row r="93" spans="1:3" ht="12" customHeight="1">
      <c r="A93" t="s">
        <v>174</v>
      </c>
      <c r="B93" t="s">
        <v>322</v>
      </c>
      <c r="C93" t="s">
        <v>227</v>
      </c>
    </row>
    <row r="94" spans="1:3" ht="12" customHeight="1">
      <c r="A94" t="s">
        <v>175</v>
      </c>
      <c r="B94" t="s">
        <v>323</v>
      </c>
      <c r="C94" t="s">
        <v>227</v>
      </c>
    </row>
    <row r="95" spans="1:3" ht="12" customHeight="1">
      <c r="A95" t="s">
        <v>176</v>
      </c>
      <c r="B95" t="s">
        <v>322</v>
      </c>
      <c r="C95" t="s">
        <v>227</v>
      </c>
    </row>
    <row r="96" spans="1:3" ht="12" customHeight="1">
      <c r="A96" t="s">
        <v>183</v>
      </c>
      <c r="B96" t="s">
        <v>313</v>
      </c>
    </row>
    <row r="97" spans="1:2" ht="12" customHeight="1">
      <c r="A97" s="20" t="s">
        <v>414</v>
      </c>
      <c r="B97" s="2" t="s">
        <v>415</v>
      </c>
    </row>
    <row r="98" spans="1:2" ht="12" customHeight="1">
      <c r="A98" s="2" t="s">
        <v>186</v>
      </c>
      <c r="B98" s="2" t="s">
        <v>365</v>
      </c>
    </row>
    <row r="99" spans="1:2" ht="12" customHeight="1">
      <c r="A99" s="2" t="s">
        <v>187</v>
      </c>
      <c r="B99" s="2" t="s">
        <v>346</v>
      </c>
    </row>
    <row r="100" spans="1:2" ht="12" customHeight="1">
      <c r="A100" s="2" t="s">
        <v>188</v>
      </c>
      <c r="B100" s="2" t="s">
        <v>314</v>
      </c>
    </row>
    <row r="101" spans="1:2" ht="12" customHeight="1">
      <c r="A101" s="2" t="s">
        <v>189</v>
      </c>
      <c r="B101" s="2" t="s">
        <v>391</v>
      </c>
    </row>
    <row r="102" spans="1:2" ht="12" customHeight="1">
      <c r="A102" s="2" t="s">
        <v>190</v>
      </c>
      <c r="B102" s="2" t="s">
        <v>333</v>
      </c>
    </row>
    <row r="103" spans="1:2" ht="12" customHeight="1">
      <c r="A103" s="2" t="s">
        <v>193</v>
      </c>
      <c r="B103" s="2" t="s">
        <v>332</v>
      </c>
    </row>
    <row r="104" spans="1:2" ht="12" customHeight="1">
      <c r="A104" s="2" t="s">
        <v>194</v>
      </c>
      <c r="B104" s="2" t="s">
        <v>362</v>
      </c>
    </row>
    <row r="105" spans="1:2" ht="12" customHeight="1">
      <c r="A105" s="2" t="s">
        <v>195</v>
      </c>
      <c r="B105" s="2" t="s">
        <v>315</v>
      </c>
    </row>
    <row r="106" spans="1:2" ht="12" customHeight="1">
      <c r="A106" s="2" t="s">
        <v>196</v>
      </c>
      <c r="B106" s="2" t="s">
        <v>355</v>
      </c>
    </row>
    <row r="107" spans="1:2" ht="12" customHeight="1">
      <c r="A107" s="2" t="s">
        <v>210</v>
      </c>
      <c r="B107" s="15" t="s">
        <v>433</v>
      </c>
    </row>
    <row r="108" spans="1:2" ht="12" customHeight="1">
      <c r="A108" s="2" t="s">
        <v>368</v>
      </c>
      <c r="B108" s="15" t="s">
        <v>369</v>
      </c>
    </row>
    <row r="109" spans="1:2" ht="12" customHeight="1">
      <c r="A109" s="2" t="s">
        <v>198</v>
      </c>
      <c r="B109" s="2" t="s">
        <v>441</v>
      </c>
    </row>
    <row r="110" spans="1:2" ht="12" customHeight="1">
      <c r="A110" s="2" t="s">
        <v>350</v>
      </c>
      <c r="B110" s="2" t="s">
        <v>351</v>
      </c>
    </row>
    <row r="111" spans="1:2" s="16" customFormat="1" ht="12" customHeight="1">
      <c r="A111" s="2" t="s">
        <v>354</v>
      </c>
      <c r="B111" s="2" t="s">
        <v>353</v>
      </c>
    </row>
    <row r="112" spans="1:2" s="16" customFormat="1" ht="12" customHeight="1">
      <c r="A112" s="2" t="s">
        <v>377</v>
      </c>
      <c r="B112" s="2" t="s">
        <v>392</v>
      </c>
    </row>
    <row r="113" spans="1:4" s="16" customFormat="1" ht="12" customHeight="1">
      <c r="A113" s="2" t="s">
        <v>397</v>
      </c>
      <c r="B113" s="2" t="s">
        <v>398</v>
      </c>
    </row>
    <row r="114" spans="1:4" s="16" customFormat="1" ht="12" customHeight="1">
      <c r="A114" s="2" t="s">
        <v>442</v>
      </c>
      <c r="B114" s="2" t="s">
        <v>443</v>
      </c>
    </row>
    <row r="115" spans="1:4" ht="12" customHeight="1">
      <c r="A115" s="2" t="s">
        <v>205</v>
      </c>
      <c r="B115" s="2" t="s">
        <v>448</v>
      </c>
    </row>
    <row r="116" spans="1:4" ht="12" customHeight="1">
      <c r="A116" s="2" t="s">
        <v>207</v>
      </c>
      <c r="B116" s="2" t="s">
        <v>328</v>
      </c>
    </row>
    <row r="117" spans="1:4" ht="12" customHeight="1">
      <c r="A117" s="2" t="s">
        <v>206</v>
      </c>
      <c r="B117" s="2" t="s">
        <v>337</v>
      </c>
    </row>
    <row r="118" spans="1:4" ht="12" customHeight="1">
      <c r="A118" t="s">
        <v>177</v>
      </c>
      <c r="B118" t="s">
        <v>334</v>
      </c>
      <c r="C118" t="s">
        <v>228</v>
      </c>
    </row>
    <row r="119" spans="1:4" ht="12" customHeight="1">
      <c r="A119" t="s">
        <v>229</v>
      </c>
      <c r="B119" s="3" t="s">
        <v>445</v>
      </c>
      <c r="C119" t="s">
        <v>327</v>
      </c>
      <c r="D119" t="s">
        <v>230</v>
      </c>
    </row>
    <row r="120" spans="1:4" ht="12" customHeight="1">
      <c r="A120" t="s">
        <v>449</v>
      </c>
      <c r="B120" s="3" t="s">
        <v>450</v>
      </c>
    </row>
    <row r="121" spans="1:4" ht="12" customHeight="1">
      <c r="A121" t="s">
        <v>178</v>
      </c>
      <c r="B121" t="s">
        <v>179</v>
      </c>
      <c r="C121" t="s">
        <v>231</v>
      </c>
    </row>
    <row r="122" spans="1:4" ht="12" customHeight="1">
      <c r="A122" s="3" t="s">
        <v>182</v>
      </c>
      <c r="B122" t="s">
        <v>319</v>
      </c>
    </row>
    <row r="123" spans="1:4" ht="12" customHeight="1">
      <c r="A123" t="s">
        <v>209</v>
      </c>
    </row>
    <row r="124" spans="1:4" ht="12" customHeight="1">
      <c r="A124" t="s">
        <v>429</v>
      </c>
      <c r="B124" t="s">
        <v>430</v>
      </c>
    </row>
    <row r="125" spans="1:4" ht="12" customHeight="1">
      <c r="A125" t="s">
        <v>431</v>
      </c>
      <c r="B125" t="s">
        <v>432</v>
      </c>
    </row>
  </sheetData>
  <phoneticPr fontId="7"/>
  <conditionalFormatting sqref="A86">
    <cfRule type="duplicateValues" dxfId="14" priority="14"/>
  </conditionalFormatting>
  <conditionalFormatting sqref="A122">
    <cfRule type="duplicateValues" dxfId="13" priority="4"/>
  </conditionalFormatting>
  <conditionalFormatting sqref="A122">
    <cfRule type="duplicateValues" dxfId="12" priority="3"/>
  </conditionalFormatting>
  <conditionalFormatting sqref="A90:A110 A78:A85 A112:A121 A87:A88 A123 A125">
    <cfRule type="duplicateValues" dxfId="11" priority="30"/>
  </conditionalFormatting>
  <conditionalFormatting sqref="A112:A121 A78:A88 A123 A125 A90:A110">
    <cfRule type="duplicateValues" dxfId="10" priority="32"/>
  </conditionalFormatting>
  <conditionalFormatting sqref="A89:XFD89">
    <cfRule type="duplicateValues" dxfId="9" priority="1"/>
  </conditionalFormatting>
  <conditionalFormatting sqref="A89:XFD89">
    <cfRule type="duplicateValues" dxfId="8"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
  <sheetViews>
    <sheetView workbookViewId="0">
      <selection activeCell="B12" sqref="B12"/>
    </sheetView>
  </sheetViews>
  <sheetFormatPr defaultColWidth="14.42578125" defaultRowHeight="13.5" customHeight="1"/>
  <cols>
    <col min="1" max="1" width="41" customWidth="1"/>
    <col min="2" max="2" width="51" customWidth="1"/>
    <col min="3" max="3" width="75.42578125" customWidth="1"/>
    <col min="4" max="26" width="8.7109375" customWidth="1"/>
  </cols>
  <sheetData>
    <row r="1" spans="1:26" ht="13.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3.5" customHeight="1">
      <c r="A2" t="s">
        <v>4</v>
      </c>
      <c r="B2">
        <v>1</v>
      </c>
      <c r="C2" s="3" t="s">
        <v>260</v>
      </c>
    </row>
    <row r="3" spans="1:26" ht="13.5" customHeight="1">
      <c r="A3" t="s">
        <v>16</v>
      </c>
      <c r="B3">
        <v>0</v>
      </c>
      <c r="C3" s="3" t="s">
        <v>261</v>
      </c>
    </row>
    <row r="4" spans="1:26" ht="13.5" customHeight="1">
      <c r="A4" t="s">
        <v>5</v>
      </c>
      <c r="B4" t="s">
        <v>6</v>
      </c>
      <c r="C4" t="s">
        <v>262</v>
      </c>
    </row>
    <row r="5" spans="1:26" ht="13.5" customHeight="1">
      <c r="A5" t="s">
        <v>7</v>
      </c>
      <c r="B5" t="s">
        <v>254</v>
      </c>
      <c r="C5" t="s">
        <v>263</v>
      </c>
    </row>
    <row r="6" spans="1:26" ht="13.5" customHeight="1">
      <c r="A6" t="s">
        <v>8</v>
      </c>
      <c r="B6" t="s">
        <v>255</v>
      </c>
      <c r="C6" t="s">
        <v>264</v>
      </c>
    </row>
    <row r="7" spans="1:26" ht="13.5" customHeight="1">
      <c r="A7" t="s">
        <v>9</v>
      </c>
      <c r="B7" t="s">
        <v>256</v>
      </c>
      <c r="C7" t="s">
        <v>265</v>
      </c>
    </row>
    <row r="8" spans="1:26" ht="13.5" customHeight="1">
      <c r="A8" t="s">
        <v>10</v>
      </c>
      <c r="B8" t="s">
        <v>257</v>
      </c>
      <c r="C8" t="s">
        <v>266</v>
      </c>
    </row>
    <row r="9" spans="1:26" ht="13.5" customHeight="1">
      <c r="A9" t="s">
        <v>11</v>
      </c>
      <c r="B9" t="s">
        <v>258</v>
      </c>
      <c r="C9" t="s">
        <v>267</v>
      </c>
    </row>
    <row r="10" spans="1:26" ht="13.5" customHeight="1">
      <c r="A10" t="s">
        <v>17</v>
      </c>
      <c r="B10" t="s">
        <v>259</v>
      </c>
      <c r="C10" t="s">
        <v>268</v>
      </c>
    </row>
    <row r="11" spans="1:26" ht="13.5" customHeight="1">
      <c r="A11" t="s">
        <v>18</v>
      </c>
      <c r="B11">
        <v>2</v>
      </c>
      <c r="C11" t="s">
        <v>269</v>
      </c>
    </row>
    <row r="12" spans="1:26" ht="13.5" customHeight="1">
      <c r="A12" t="s">
        <v>19</v>
      </c>
      <c r="B12">
        <v>2</v>
      </c>
      <c r="C12" t="s">
        <v>270</v>
      </c>
    </row>
    <row r="13" spans="1:26" ht="13.5" customHeight="1">
      <c r="A13" t="s">
        <v>20</v>
      </c>
      <c r="B13" t="b">
        <v>0</v>
      </c>
      <c r="C13" s="3" t="s">
        <v>271</v>
      </c>
    </row>
    <row r="14" spans="1:26" ht="13.5" customHeight="1">
      <c r="A14" s="13" t="s">
        <v>197</v>
      </c>
      <c r="B14" s="14">
        <v>60000</v>
      </c>
    </row>
  </sheetData>
  <phoneticPr fontI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7466-E597-4239-A893-CB86FF34A466}">
  <sheetPr codeName="Sheet3"/>
  <dimension ref="A1:C33"/>
  <sheetViews>
    <sheetView topLeftCell="A14" workbookViewId="0">
      <selection activeCell="B26" sqref="B26"/>
    </sheetView>
  </sheetViews>
  <sheetFormatPr defaultColWidth="20.28515625" defaultRowHeight="14.25" customHeight="1"/>
  <cols>
    <col min="2" max="2" width="68.85546875" customWidth="1"/>
    <col min="3" max="3" width="40.7109375" customWidth="1"/>
  </cols>
  <sheetData>
    <row r="1" spans="1:3" ht="14.25" customHeight="1">
      <c r="A1" s="11" t="s">
        <v>42</v>
      </c>
      <c r="B1" s="11" t="s">
        <v>43</v>
      </c>
      <c r="C1" s="11" t="s">
        <v>3</v>
      </c>
    </row>
    <row r="2" spans="1:3" ht="14.25" customHeight="1">
      <c r="A2" s="5" t="s">
        <v>50</v>
      </c>
      <c r="B2" s="5" t="s">
        <v>272</v>
      </c>
      <c r="C2" s="5" t="s">
        <v>232</v>
      </c>
    </row>
    <row r="3" spans="1:3" ht="14.25" customHeight="1">
      <c r="A3" s="5" t="s">
        <v>51</v>
      </c>
      <c r="B3" s="5" t="s">
        <v>273</v>
      </c>
      <c r="C3" s="5" t="s">
        <v>233</v>
      </c>
    </row>
    <row r="4" spans="1:3" ht="14.25" customHeight="1">
      <c r="A4" s="5" t="s">
        <v>52</v>
      </c>
      <c r="B4" s="5" t="s">
        <v>436</v>
      </c>
      <c r="C4" s="5"/>
    </row>
    <row r="5" spans="1:3" ht="14.25" customHeight="1">
      <c r="A5" s="5" t="s">
        <v>53</v>
      </c>
      <c r="B5" s="5" t="s">
        <v>274</v>
      </c>
      <c r="C5" s="5" t="s">
        <v>234</v>
      </c>
    </row>
    <row r="6" spans="1:3" ht="14.25" customHeight="1">
      <c r="A6" s="5" t="s">
        <v>54</v>
      </c>
      <c r="B6" s="5" t="s">
        <v>305</v>
      </c>
      <c r="C6" s="5"/>
    </row>
    <row r="7" spans="1:3" ht="14.25" customHeight="1">
      <c r="A7" s="5" t="s">
        <v>55</v>
      </c>
      <c r="B7" s="5" t="s">
        <v>304</v>
      </c>
      <c r="C7" s="5"/>
    </row>
    <row r="8" spans="1:3" ht="14.25" customHeight="1">
      <c r="A8" s="5" t="s">
        <v>62</v>
      </c>
      <c r="B8" s="5" t="s">
        <v>275</v>
      </c>
      <c r="C8" s="5" t="s">
        <v>235</v>
      </c>
    </row>
    <row r="9" spans="1:3" ht="14.25" customHeight="1">
      <c r="A9" s="5" t="s">
        <v>63</v>
      </c>
      <c r="B9" s="5" t="s">
        <v>276</v>
      </c>
      <c r="C9" s="5"/>
    </row>
    <row r="10" spans="1:3" ht="14.25" customHeight="1">
      <c r="A10" s="5" t="s">
        <v>64</v>
      </c>
      <c r="B10" s="5" t="s">
        <v>277</v>
      </c>
      <c r="C10" s="5"/>
    </row>
    <row r="11" spans="1:3" ht="14.25" customHeight="1">
      <c r="A11" s="5" t="s">
        <v>56</v>
      </c>
      <c r="B11" s="5" t="s">
        <v>278</v>
      </c>
      <c r="C11" s="5"/>
    </row>
    <row r="12" spans="1:3" ht="14.25" customHeight="1">
      <c r="A12" s="5" t="s">
        <v>66</v>
      </c>
      <c r="B12" s="5" t="s">
        <v>394</v>
      </c>
      <c r="C12" s="5" t="s">
        <v>236</v>
      </c>
    </row>
    <row r="13" spans="1:3" ht="14.25" customHeight="1">
      <c r="A13" s="5" t="s">
        <v>67</v>
      </c>
      <c r="B13" s="5" t="s">
        <v>303</v>
      </c>
      <c r="C13" s="5" t="s">
        <v>237</v>
      </c>
    </row>
    <row r="14" spans="1:3" ht="14.25" customHeight="1">
      <c r="A14" s="5" t="s">
        <v>68</v>
      </c>
      <c r="B14" s="5" t="s">
        <v>279</v>
      </c>
      <c r="C14" s="5" t="s">
        <v>238</v>
      </c>
    </row>
    <row r="15" spans="1:3" ht="14.25" customHeight="1">
      <c r="A15" s="5" t="s">
        <v>69</v>
      </c>
      <c r="B15" s="5" t="s">
        <v>302</v>
      </c>
      <c r="C15" s="5" t="s">
        <v>239</v>
      </c>
    </row>
    <row r="16" spans="1:3" ht="14.25" customHeight="1">
      <c r="A16" s="5" t="s">
        <v>70</v>
      </c>
      <c r="B16" s="5" t="s">
        <v>301</v>
      </c>
      <c r="C16" s="5" t="s">
        <v>240</v>
      </c>
    </row>
    <row r="17" spans="1:3" ht="14.25" customHeight="1">
      <c r="A17" s="5" t="s">
        <v>71</v>
      </c>
      <c r="B17" s="5" t="s">
        <v>280</v>
      </c>
      <c r="C17" s="5" t="s">
        <v>241</v>
      </c>
    </row>
    <row r="18" spans="1:3" ht="14.25" customHeight="1">
      <c r="A18" s="5" t="s">
        <v>57</v>
      </c>
      <c r="B18" s="5" t="s">
        <v>281</v>
      </c>
      <c r="C18" s="5" t="s">
        <v>242</v>
      </c>
    </row>
    <row r="19" spans="1:3" ht="14.25" customHeight="1">
      <c r="A19" s="5" t="s">
        <v>58</v>
      </c>
      <c r="B19" s="5" t="s">
        <v>282</v>
      </c>
      <c r="C19" s="5" t="s">
        <v>243</v>
      </c>
    </row>
    <row r="20" spans="1:3" ht="14.25" customHeight="1">
      <c r="A20" s="5" t="s">
        <v>72</v>
      </c>
      <c r="B20" s="5" t="s">
        <v>283</v>
      </c>
      <c r="C20" s="5" t="s">
        <v>243</v>
      </c>
    </row>
    <row r="21" spans="1:3" ht="14.25" customHeight="1">
      <c r="A21" s="5" t="s">
        <v>59</v>
      </c>
      <c r="B21" s="5" t="s">
        <v>284</v>
      </c>
      <c r="C21" s="5" t="s">
        <v>244</v>
      </c>
    </row>
    <row r="22" spans="1:3" ht="14.25" customHeight="1">
      <c r="A22" s="5" t="s">
        <v>60</v>
      </c>
      <c r="B22" s="5" t="s">
        <v>285</v>
      </c>
      <c r="C22" s="5" t="s">
        <v>245</v>
      </c>
    </row>
    <row r="23" spans="1:3" ht="14.25" customHeight="1">
      <c r="A23" s="5" t="s">
        <v>61</v>
      </c>
      <c r="B23" s="5" t="s">
        <v>286</v>
      </c>
      <c r="C23" s="5" t="s">
        <v>246</v>
      </c>
    </row>
    <row r="24" spans="1:3" ht="14.25" customHeight="1">
      <c r="A24" s="5" t="s">
        <v>131</v>
      </c>
      <c r="B24" s="5" t="s">
        <v>300</v>
      </c>
      <c r="C24" s="5"/>
    </row>
    <row r="25" spans="1:3" ht="14.25" customHeight="1">
      <c r="A25" s="5" t="s">
        <v>132</v>
      </c>
      <c r="B25" s="5" t="s">
        <v>299</v>
      </c>
      <c r="C25" s="5"/>
    </row>
    <row r="26" spans="1:3" ht="14.25" customHeight="1">
      <c r="A26" s="5" t="s">
        <v>192</v>
      </c>
      <c r="B26" s="5" t="s">
        <v>356</v>
      </c>
      <c r="C26" s="5"/>
    </row>
    <row r="27" spans="1:3" ht="14.25" customHeight="1">
      <c r="A27" s="5" t="s">
        <v>203</v>
      </c>
      <c r="B27" s="5" t="s">
        <v>298</v>
      </c>
      <c r="C27" s="5"/>
    </row>
    <row r="28" spans="1:3" ht="14.25" customHeight="1">
      <c r="A28" s="5" t="s">
        <v>204</v>
      </c>
      <c r="B28" s="5" t="s">
        <v>297</v>
      </c>
      <c r="C28" s="5"/>
    </row>
    <row r="29" spans="1:3" ht="14.25" customHeight="1">
      <c r="A29" s="5" t="s">
        <v>335</v>
      </c>
      <c r="B29" s="5" t="s">
        <v>336</v>
      </c>
      <c r="C29" s="5"/>
    </row>
    <row r="30" spans="1:3" ht="14.25" customHeight="1">
      <c r="A30" s="5" t="s">
        <v>399</v>
      </c>
      <c r="B30" s="19" t="s">
        <v>401</v>
      </c>
    </row>
    <row r="31" spans="1:3" ht="14.25" customHeight="1">
      <c r="A31" s="5" t="s">
        <v>400</v>
      </c>
      <c r="B31" s="19" t="s">
        <v>402</v>
      </c>
    </row>
    <row r="32" spans="1:3" ht="14.25" customHeight="1">
      <c r="A32" s="5" t="s">
        <v>446</v>
      </c>
      <c r="B32" s="5" t="s">
        <v>447</v>
      </c>
    </row>
    <row r="33" spans="1:2" ht="14.25" customHeight="1">
      <c r="A33" s="5" t="s">
        <v>451</v>
      </c>
      <c r="B33" s="19" t="s">
        <v>452</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610-4590-4BBC-BF72-3C8B3A4EFDC6}">
  <sheetPr codeName="Sheet4"/>
  <dimension ref="A1:E27"/>
  <sheetViews>
    <sheetView tabSelected="1" topLeftCell="A6" workbookViewId="0">
      <selection activeCell="C17" sqref="C17"/>
    </sheetView>
  </sheetViews>
  <sheetFormatPr defaultColWidth="20.28515625" defaultRowHeight="13.5" customHeight="1"/>
  <cols>
    <col min="1" max="1" width="20.28515625" style="6"/>
    <col min="2" max="2" width="19" style="6" customWidth="1"/>
    <col min="3" max="3" width="61.7109375" style="6" customWidth="1"/>
    <col min="4" max="4" width="32.42578125" style="6" bestFit="1" customWidth="1"/>
    <col min="5" max="16384" width="20.28515625" style="6"/>
  </cols>
  <sheetData>
    <row r="1" spans="1:5" ht="17.25" customHeight="1">
      <c r="A1" s="7" t="s">
        <v>42</v>
      </c>
      <c r="B1" s="7" t="s">
        <v>306</v>
      </c>
      <c r="C1" s="7" t="s">
        <v>43</v>
      </c>
      <c r="D1" s="7" t="s">
        <v>247</v>
      </c>
      <c r="E1" s="7" t="s">
        <v>44</v>
      </c>
    </row>
    <row r="2" spans="1:5" ht="13.5" customHeight="1">
      <c r="A2" s="8" t="s">
        <v>45</v>
      </c>
      <c r="B2" s="9" t="s">
        <v>46</v>
      </c>
      <c r="C2" s="9" t="s">
        <v>287</v>
      </c>
      <c r="D2" s="9" t="s">
        <v>408</v>
      </c>
      <c r="E2" s="9" t="s">
        <v>248</v>
      </c>
    </row>
    <row r="3" spans="1:5" ht="13.5" customHeight="1">
      <c r="A3" s="8" t="s">
        <v>49</v>
      </c>
      <c r="B3" s="9" t="s">
        <v>47</v>
      </c>
      <c r="C3" s="10" t="s">
        <v>329</v>
      </c>
      <c r="D3" s="9" t="s">
        <v>381</v>
      </c>
      <c r="E3" s="9"/>
    </row>
    <row r="4" spans="1:5" ht="13.5" customHeight="1">
      <c r="A4" s="8" t="s">
        <v>75</v>
      </c>
      <c r="B4" s="9" t="s">
        <v>47</v>
      </c>
      <c r="C4" s="9" t="s">
        <v>288</v>
      </c>
      <c r="D4" s="9" t="s">
        <v>379</v>
      </c>
      <c r="E4" s="9"/>
    </row>
    <row r="5" spans="1:5" ht="13.5" customHeight="1">
      <c r="A5" s="8" t="s">
        <v>208</v>
      </c>
      <c r="B5" s="9" t="s">
        <v>48</v>
      </c>
      <c r="C5" s="9" t="s">
        <v>289</v>
      </c>
      <c r="D5" s="9" t="s">
        <v>380</v>
      </c>
      <c r="E5" s="9" t="s">
        <v>249</v>
      </c>
    </row>
    <row r="6" spans="1:5" ht="13.5" customHeight="1">
      <c r="A6" s="8" t="s">
        <v>76</v>
      </c>
      <c r="B6" s="9" t="s">
        <v>47</v>
      </c>
      <c r="C6" t="s">
        <v>290</v>
      </c>
      <c r="D6" s="9" t="s">
        <v>378</v>
      </c>
      <c r="E6" s="9"/>
    </row>
    <row r="7" spans="1:5" ht="13.5" customHeight="1">
      <c r="A7" s="8" t="s">
        <v>77</v>
      </c>
      <c r="B7" s="9" t="s">
        <v>47</v>
      </c>
      <c r="C7" t="s">
        <v>291</v>
      </c>
      <c r="D7" s="9" t="s">
        <v>382</v>
      </c>
      <c r="E7" s="9"/>
    </row>
    <row r="8" spans="1:5" ht="13.5" customHeight="1">
      <c r="A8" s="8" t="s">
        <v>73</v>
      </c>
      <c r="B8" s="9" t="s">
        <v>47</v>
      </c>
      <c r="C8" s="10" t="s">
        <v>410</v>
      </c>
      <c r="D8" s="9" t="s">
        <v>383</v>
      </c>
      <c r="E8" s="9" t="s">
        <v>384</v>
      </c>
    </row>
    <row r="9" spans="1:5" ht="13.5" customHeight="1">
      <c r="A9" s="8" t="s">
        <v>78</v>
      </c>
      <c r="B9" s="9" t="s">
        <v>47</v>
      </c>
      <c r="C9" s="10" t="s">
        <v>437</v>
      </c>
      <c r="D9" s="9"/>
      <c r="E9" s="9"/>
    </row>
    <row r="10" spans="1:5" ht="13.5" customHeight="1">
      <c r="A10" s="8" t="s">
        <v>79</v>
      </c>
      <c r="B10" s="9" t="s">
        <v>48</v>
      </c>
      <c r="C10" s="10" t="s">
        <v>385</v>
      </c>
      <c r="D10" s="9"/>
      <c r="E10" s="9"/>
    </row>
    <row r="11" spans="1:5" ht="13.5" customHeight="1">
      <c r="A11" s="8" t="s">
        <v>89</v>
      </c>
      <c r="B11" s="9" t="s">
        <v>47</v>
      </c>
      <c r="C11" s="9" t="s">
        <v>288</v>
      </c>
      <c r="D11" s="9" t="s">
        <v>409</v>
      </c>
      <c r="E11" s="9" t="s">
        <v>250</v>
      </c>
    </row>
    <row r="12" spans="1:5" ht="13.5" customHeight="1">
      <c r="A12" s="8" t="s">
        <v>90</v>
      </c>
      <c r="B12" s="9" t="s">
        <v>47</v>
      </c>
      <c r="C12" s="9" t="s">
        <v>439</v>
      </c>
      <c r="D12" s="9" t="s">
        <v>408</v>
      </c>
      <c r="E12" s="9" t="s">
        <v>251</v>
      </c>
    </row>
    <row r="13" spans="1:5" ht="13.5" customHeight="1">
      <c r="A13" s="8" t="s">
        <v>95</v>
      </c>
      <c r="B13" s="9" t="s">
        <v>47</v>
      </c>
      <c r="C13" s="10" t="s">
        <v>357</v>
      </c>
      <c r="D13" s="9" t="s">
        <v>358</v>
      </c>
      <c r="E13" s="9"/>
    </row>
    <row r="14" spans="1:5" ht="13.5" customHeight="1">
      <c r="A14" s="8" t="s">
        <v>101</v>
      </c>
      <c r="B14" s="9" t="s">
        <v>47</v>
      </c>
      <c r="C14" s="10" t="s">
        <v>364</v>
      </c>
      <c r="D14" s="9"/>
      <c r="E14" s="9"/>
    </row>
    <row r="15" spans="1:5" ht="13.5" customHeight="1">
      <c r="A15" s="8" t="s">
        <v>102</v>
      </c>
      <c r="B15" s="9" t="s">
        <v>47</v>
      </c>
      <c r="C15" s="10" t="s">
        <v>363</v>
      </c>
      <c r="D15" s="9"/>
      <c r="E15" s="9"/>
    </row>
    <row r="16" spans="1:5" ht="13.5" customHeight="1">
      <c r="A16" s="8" t="s">
        <v>103</v>
      </c>
      <c r="B16" s="9" t="s">
        <v>47</v>
      </c>
      <c r="C16" s="10" t="s">
        <v>292</v>
      </c>
      <c r="D16" s="9"/>
      <c r="E16" s="9"/>
    </row>
    <row r="17" spans="1:5" ht="13.5" customHeight="1">
      <c r="A17" s="8" t="s">
        <v>140</v>
      </c>
      <c r="B17" s="9" t="s">
        <v>47</v>
      </c>
      <c r="C17" s="10" t="s">
        <v>361</v>
      </c>
      <c r="E17" s="9"/>
    </row>
    <row r="18" spans="1:5" ht="13.5" customHeight="1">
      <c r="A18" s="8" t="s">
        <v>145</v>
      </c>
      <c r="B18" s="9" t="s">
        <v>47</v>
      </c>
      <c r="C18" s="10" t="s">
        <v>293</v>
      </c>
      <c r="D18" s="10" t="s">
        <v>293</v>
      </c>
      <c r="E18" s="9"/>
    </row>
    <row r="19" spans="1:5" ht="13.5" customHeight="1">
      <c r="A19" s="8" t="s">
        <v>148</v>
      </c>
      <c r="B19" s="9" t="s">
        <v>48</v>
      </c>
      <c r="C19" s="10" t="s">
        <v>294</v>
      </c>
      <c r="D19" s="9"/>
      <c r="E19" s="9"/>
    </row>
    <row r="20" spans="1:5" ht="13.5" customHeight="1">
      <c r="A20" s="8" t="s">
        <v>149</v>
      </c>
      <c r="B20" s="9" t="s">
        <v>48</v>
      </c>
      <c r="C20" s="10" t="s">
        <v>295</v>
      </c>
      <c r="D20" s="9" t="s">
        <v>252</v>
      </c>
      <c r="E20" s="9"/>
    </row>
    <row r="21" spans="1:5" ht="13.5" customHeight="1">
      <c r="A21" s="8" t="s">
        <v>150</v>
      </c>
      <c r="B21" s="9" t="s">
        <v>48</v>
      </c>
      <c r="C21" s="10" t="s">
        <v>296</v>
      </c>
      <c r="D21" s="9"/>
      <c r="E21" s="9"/>
    </row>
    <row r="22" spans="1:5" ht="13.5" customHeight="1">
      <c r="A22" s="8" t="s">
        <v>347</v>
      </c>
      <c r="B22" s="9" t="s">
        <v>47</v>
      </c>
      <c r="C22" s="16" t="s">
        <v>348</v>
      </c>
    </row>
    <row r="23" spans="1:5" ht="13.5" customHeight="1">
      <c r="A23" s="8" t="s">
        <v>349</v>
      </c>
      <c r="B23" s="9" t="s">
        <v>47</v>
      </c>
      <c r="C23" s="16" t="s">
        <v>352</v>
      </c>
    </row>
    <row r="24" spans="1:5" ht="13.5" customHeight="1">
      <c r="A24" s="8" t="s">
        <v>366</v>
      </c>
      <c r="B24" s="9" t="s">
        <v>47</v>
      </c>
      <c r="C24" s="16" t="s">
        <v>367</v>
      </c>
    </row>
    <row r="25" spans="1:5" ht="13.5" customHeight="1">
      <c r="A25" s="8" t="s">
        <v>376</v>
      </c>
      <c r="B25" s="9" t="s">
        <v>47</v>
      </c>
      <c r="C25" s="16" t="s">
        <v>438</v>
      </c>
    </row>
    <row r="26" spans="1:5" ht="13.5" customHeight="1">
      <c r="A26" s="8" t="s">
        <v>395</v>
      </c>
      <c r="B26" s="9" t="s">
        <v>47</v>
      </c>
      <c r="C26" s="16" t="s">
        <v>396</v>
      </c>
    </row>
    <row r="27" spans="1:5" ht="15" customHeight="1">
      <c r="A27" s="8" t="s">
        <v>411</v>
      </c>
      <c r="B27" s="9" t="s">
        <v>47</v>
      </c>
      <c r="C27" s="16" t="s">
        <v>412</v>
      </c>
    </row>
  </sheetData>
  <phoneticPr fontId="12" type="noConversion"/>
  <conditionalFormatting sqref="A1:A27">
    <cfRule type="duplicateValues" dxfId="7" priority="31"/>
  </conditionalFormatting>
  <conditionalFormatting sqref="A2:A27">
    <cfRule type="duplicateValues" dxfId="6" priority="3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994"/>
  <sheetViews>
    <sheetView topLeftCell="A6" workbookViewId="0">
      <selection activeCell="B22" sqref="B22"/>
    </sheetView>
  </sheetViews>
  <sheetFormatPr defaultColWidth="14.42578125" defaultRowHeight="15" customHeight="1"/>
  <cols>
    <col min="1" max="1" width="35.28515625" bestFit="1" customWidth="1"/>
    <col min="2" max="2" width="44.85546875" bestFit="1" customWidth="1"/>
    <col min="3" max="3" width="60.28515625" customWidth="1"/>
    <col min="4" max="26" width="65.42578125" customWidth="1"/>
  </cols>
  <sheetData>
    <row r="1" spans="1:26" ht="14.25" customHeight="1">
      <c r="A1" s="1" t="s">
        <v>0</v>
      </c>
      <c r="B1" s="1" t="s">
        <v>2</v>
      </c>
      <c r="C1" s="1" t="s">
        <v>14</v>
      </c>
      <c r="D1" s="1" t="s">
        <v>253</v>
      </c>
      <c r="E1" s="1"/>
      <c r="F1" s="1"/>
      <c r="G1" s="1"/>
      <c r="H1" s="1"/>
      <c r="I1" s="1"/>
      <c r="J1" s="1"/>
      <c r="K1" s="1"/>
      <c r="L1" s="1"/>
      <c r="M1" s="1"/>
      <c r="N1" s="1"/>
      <c r="O1" s="1"/>
      <c r="P1" s="1"/>
      <c r="Q1" s="1"/>
      <c r="R1" s="1"/>
      <c r="S1" s="1"/>
      <c r="T1" s="1"/>
      <c r="U1" s="1"/>
      <c r="V1" s="1"/>
      <c r="W1" s="1"/>
      <c r="X1" s="1"/>
      <c r="Y1" s="1"/>
      <c r="Z1" s="1"/>
    </row>
    <row r="2" spans="1:26" ht="14.25" customHeight="1">
      <c r="A2" s="13" t="s">
        <v>342</v>
      </c>
      <c r="B2" t="s">
        <v>146</v>
      </c>
    </row>
    <row r="3" spans="1:26" ht="14.25" customHeight="1">
      <c r="A3" s="13" t="s">
        <v>343</v>
      </c>
      <c r="B3" t="s">
        <v>147</v>
      </c>
    </row>
    <row r="4" spans="1:26" ht="14.25" customHeight="1">
      <c r="A4" s="13" t="s">
        <v>340</v>
      </c>
      <c r="B4" t="s">
        <v>119</v>
      </c>
    </row>
    <row r="5" spans="1:26" ht="14.25" customHeight="1">
      <c r="A5" s="13" t="s">
        <v>341</v>
      </c>
      <c r="B5" t="s">
        <v>120</v>
      </c>
    </row>
    <row r="6" spans="1:26" ht="14.25" customHeight="1">
      <c r="A6" s="13" t="s">
        <v>180</v>
      </c>
      <c r="B6" t="s">
        <v>121</v>
      </c>
    </row>
    <row r="7" spans="1:26" ht="14.25" customHeight="1">
      <c r="A7" s="13" t="s">
        <v>181</v>
      </c>
      <c r="B7" t="s">
        <v>122</v>
      </c>
    </row>
    <row r="8" spans="1:26" ht="14.25" customHeight="1">
      <c r="A8" s="13" t="s">
        <v>184</v>
      </c>
      <c r="B8" t="s">
        <v>123</v>
      </c>
    </row>
    <row r="9" spans="1:26" ht="14.25" customHeight="1">
      <c r="A9" s="13" t="s">
        <v>185</v>
      </c>
      <c r="B9" t="s">
        <v>124</v>
      </c>
    </row>
    <row r="10" spans="1:26" ht="14.25" customHeight="1">
      <c r="A10" s="13" t="s">
        <v>125</v>
      </c>
      <c r="B10" t="s">
        <v>125</v>
      </c>
    </row>
    <row r="11" spans="1:26" ht="14.25" customHeight="1">
      <c r="A11" s="13" t="s">
        <v>126</v>
      </c>
      <c r="B11" t="s">
        <v>126</v>
      </c>
    </row>
    <row r="12" spans="1:26" ht="14.25" customHeight="1">
      <c r="A12" s="13" t="s">
        <v>127</v>
      </c>
      <c r="B12" t="s">
        <v>127</v>
      </c>
    </row>
    <row r="13" spans="1:26" ht="14.25" customHeight="1">
      <c r="A13" s="13" t="s">
        <v>84</v>
      </c>
      <c r="B13" t="s">
        <v>141</v>
      </c>
    </row>
    <row r="14" spans="1:26" ht="14.25" customHeight="1">
      <c r="A14" s="21" t="s">
        <v>422</v>
      </c>
      <c r="B14" t="s">
        <v>422</v>
      </c>
    </row>
    <row r="15" spans="1:26" ht="14.25" customHeight="1">
      <c r="A15" s="13" t="s">
        <v>421</v>
      </c>
      <c r="B15" t="s">
        <v>423</v>
      </c>
    </row>
    <row r="16" spans="1:26" ht="14.25" customHeight="1">
      <c r="A16" s="13" t="s">
        <v>23</v>
      </c>
      <c r="B16" t="s">
        <v>424</v>
      </c>
    </row>
    <row r="17" spans="1:3" ht="14.25" customHeight="1">
      <c r="A17" s="13" t="s">
        <v>29</v>
      </c>
      <c r="B17" t="s">
        <v>425</v>
      </c>
    </row>
    <row r="18" spans="1:3" ht="14.25" customHeight="1">
      <c r="A18" s="13" t="s">
        <v>22</v>
      </c>
      <c r="B18" t="s">
        <v>428</v>
      </c>
    </row>
    <row r="19" spans="1:3" ht="14.25" customHeight="1">
      <c r="A19" s="13" t="s">
        <v>169</v>
      </c>
      <c r="B19" t="s">
        <v>426</v>
      </c>
    </row>
    <row r="20" spans="1:3" ht="14.25" customHeight="1">
      <c r="A20" s="13" t="s">
        <v>170</v>
      </c>
      <c r="B20" t="s">
        <v>427</v>
      </c>
    </row>
    <row r="21" spans="1:3" ht="14.25" customHeight="1">
      <c r="A21" s="13" t="s">
        <v>26</v>
      </c>
      <c r="B21" t="s">
        <v>434</v>
      </c>
      <c r="C21" s="23"/>
    </row>
    <row r="22" spans="1:3" ht="14.25" customHeight="1">
      <c r="A22" s="13" t="s">
        <v>116</v>
      </c>
      <c r="B22" t="s">
        <v>440</v>
      </c>
    </row>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honeticPr fontId="7"/>
  <conditionalFormatting sqref="A8:A9">
    <cfRule type="duplicateValues" dxfId="5" priority="10"/>
  </conditionalFormatting>
  <conditionalFormatting sqref="A2:A5">
    <cfRule type="duplicateValues" dxfId="4" priority="9"/>
  </conditionalFormatting>
  <conditionalFormatting sqref="A6:A7 A10:A14">
    <cfRule type="duplicateValues" dxfId="3" priority="7"/>
  </conditionalFormatting>
  <conditionalFormatting sqref="A15:A20">
    <cfRule type="duplicateValues" dxfId="2" priority="3"/>
  </conditionalFormatting>
  <conditionalFormatting sqref="A21">
    <cfRule type="duplicateValues" dxfId="1" priority="2"/>
  </conditionalFormatting>
  <conditionalFormatting sqref="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Constants</vt:lpstr>
      <vt:lpstr>Success_Logs</vt:lpstr>
      <vt:lpstr>Exception_Logs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algonox123</cp:lastModifiedBy>
  <dcterms:modified xsi:type="dcterms:W3CDTF">2023-05-17T13:22:10Z</dcterms:modified>
</cp:coreProperties>
</file>