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<sst xmlns="http://schemas.openxmlformats.org/spreadsheetml/2006/main" count="190" uniqueCount="27">
  <si>
    <t>Simulation Control</t>
  </si>
  <si>
    <t>Small offices</t>
  </si>
  <si>
    <t>Medium Offices</t>
  </si>
  <si>
    <t>Large Offices</t>
  </si>
  <si>
    <t>Concrete</t>
  </si>
  <si>
    <t>Curtain wall</t>
  </si>
  <si>
    <t>Very Hot Humid (Honolulu, HI)</t>
  </si>
  <si>
    <t>Heating energy [GJ]</t>
  </si>
  <si>
    <t>Cooling energy [GJ]</t>
  </si>
  <si>
    <t>Total Cosumption [GJ]</t>
  </si>
  <si>
    <t>Sensible Cooling</t>
  </si>
  <si>
    <t>Calculated Design Air Flow [m3/s]</t>
  </si>
  <si>
    <t>User Design Air Flow [m3/s]</t>
  </si>
  <si>
    <t>Thermostat Setpoint Temperature at Peak Load [C]</t>
  </si>
  <si>
    <t>Indoor Temperature at Peak Load [C]</t>
  </si>
  <si>
    <t>Indoor Humidity Ratio at Peak Load [kgWater/kgAir]</t>
  </si>
  <si>
    <t>Outdoor Temperature at Peak Load [C]</t>
  </si>
  <si>
    <t xml:space="preserve">Outdoor Humidity Ratio at Peak Load [kgWater/kgAir] </t>
  </si>
  <si>
    <t>Sensible Heating</t>
  </si>
  <si>
    <t>Hot Humid (Tampa, FL)</t>
  </si>
  <si>
    <t>Hot Dry (Tucson, AZ)</t>
  </si>
  <si>
    <t>Warm Dry (El Paso, TX)</t>
  </si>
  <si>
    <t>Warm Marine (San Diego, CA)</t>
  </si>
  <si>
    <t>Mixed Dry (Albuquerque, NM)</t>
  </si>
  <si>
    <t xml:space="preserve"> Cold Humid (Rochester, MN)</t>
  </si>
  <si>
    <t>Cold Dry (Great Falls, MO)</t>
  </si>
  <si>
    <t>Very Cold (International Falls, MN)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</si>
</sst>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2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30" borderId="18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2" borderId="13" applyNumberFormat="0" applyAlignment="0" applyProtection="0">
      <alignment vertical="center"/>
    </xf>
    <xf numFmtId="0" fontId="13" fillId="12" borderId="12" applyNumberFormat="0" applyAlignment="0" applyProtection="0">
      <alignment vertical="center"/>
    </xf>
    <xf numFmtId="0" fontId="19" fillId="23" borderId="1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9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6:O186"/>
  <sheetViews>
    <sheetView tabSelected="1" zoomScale="85" zoomScaleNormal="85" topLeftCell="A112" workbookViewId="0">
      <selection activeCell="K17" sqref="K17"/>
    </sheetView>
  </sheetViews>
  <sheetFormatPr defaultColWidth="9" defaultRowHeight="13.5"/>
  <cols>
    <col min="8" max="8" width="35.625" customWidth="1"/>
    <col min="9" max="9" width="51.625" customWidth="1"/>
    <col min="10" max="10" width="8.625" customWidth="1"/>
    <col min="11" max="11" width="7.625" customWidth="1"/>
    <col min="12" max="12" width="8.625" customWidth="1"/>
    <col min="13" max="13" width="8.375" customWidth="1"/>
    <col min="14" max="15" width="9.375" customWidth="1"/>
  </cols>
  <sheetData>
    <row r="6" spans="6:15">
      <c r="F6" s="1"/>
      <c r="G6" s="1"/>
      <c r="H6" s="2" t="s">
        <v>0</v>
      </c>
      <c r="I6" s="2"/>
      <c r="J6" s="2" t="s">
        <v>1</v>
      </c>
      <c r="K6" s="2"/>
      <c r="L6" s="2" t="s">
        <v>2</v>
      </c>
      <c r="M6" s="2"/>
      <c r="N6" s="2" t="s">
        <v>3</v>
      </c>
      <c r="O6" s="2"/>
    </row>
    <row r="7" ht="27" spans="6:15">
      <c r="F7" s="1"/>
      <c r="G7" s="1"/>
      <c r="H7" s="2"/>
      <c r="I7" s="2"/>
      <c r="J7" s="4" t="s">
        <v>4</v>
      </c>
      <c r="K7" s="4" t="s">
        <v>5</v>
      </c>
      <c r="L7" s="4" t="s">
        <v>4</v>
      </c>
      <c r="M7" s="4" t="s">
        <v>5</v>
      </c>
      <c r="N7" s="4" t="s">
        <v>4</v>
      </c>
      <c r="O7" s="4" t="s">
        <v>5</v>
      </c>
    </row>
    <row r="8" spans="6:15">
      <c r="F8" s="1"/>
      <c r="G8" s="1"/>
      <c r="H8" s="2" t="s">
        <v>6</v>
      </c>
      <c r="I8" s="5" t="s">
        <v>7</v>
      </c>
      <c r="J8" s="4">
        <v>0</v>
      </c>
      <c r="K8" s="4">
        <v>0</v>
      </c>
      <c r="L8" s="4">
        <v>0.01</v>
      </c>
      <c r="M8" s="4">
        <v>0.01</v>
      </c>
      <c r="N8" s="4">
        <v>0</v>
      </c>
      <c r="O8" s="4">
        <v>0</v>
      </c>
    </row>
    <row r="9" spans="6:15">
      <c r="F9" s="1"/>
      <c r="G9" s="1"/>
      <c r="H9" s="2"/>
      <c r="I9" s="5" t="s">
        <v>8</v>
      </c>
      <c r="J9" s="4">
        <v>47.07</v>
      </c>
      <c r="K9" s="4">
        <v>47.35</v>
      </c>
      <c r="L9" s="4">
        <v>639.27</v>
      </c>
      <c r="M9" s="4">
        <v>639.45</v>
      </c>
      <c r="N9" s="4">
        <v>5905.35</v>
      </c>
      <c r="O9" s="4">
        <v>5909.97</v>
      </c>
    </row>
    <row r="10" spans="6:15">
      <c r="F10" s="1"/>
      <c r="G10" s="1"/>
      <c r="H10" s="2"/>
      <c r="I10" s="5" t="s">
        <v>9</v>
      </c>
      <c r="J10" s="6">
        <v>162.47</v>
      </c>
      <c r="K10" s="4">
        <v>162.75</v>
      </c>
      <c r="L10" s="4">
        <v>1792.78</v>
      </c>
      <c r="M10" s="4">
        <v>1793.02</v>
      </c>
      <c r="N10" s="4">
        <v>30489.44</v>
      </c>
      <c r="O10" s="4">
        <v>30496.67</v>
      </c>
    </row>
    <row r="11" spans="6:15">
      <c r="F11" s="1"/>
      <c r="G11" s="1"/>
      <c r="H11" s="2"/>
      <c r="I11" s="7" t="s">
        <v>10</v>
      </c>
      <c r="J11" s="8"/>
      <c r="K11" s="8"/>
      <c r="L11" s="8"/>
      <c r="M11" s="8"/>
      <c r="N11" s="8"/>
      <c r="O11" s="8"/>
    </row>
    <row r="12" spans="6:15">
      <c r="F12" s="1"/>
      <c r="G12" s="1"/>
      <c r="H12" s="2"/>
      <c r="I12" s="5" t="s">
        <v>11</v>
      </c>
      <c r="J12" s="6">
        <v>0.256</v>
      </c>
      <c r="K12" s="4">
        <v>0.257</v>
      </c>
      <c r="L12" s="4">
        <v>3.468</v>
      </c>
      <c r="M12" s="4">
        <v>3.468</v>
      </c>
      <c r="N12" s="4">
        <v>5.232</v>
      </c>
      <c r="O12" s="4">
        <v>5.232</v>
      </c>
    </row>
    <row r="13" spans="6:15">
      <c r="F13" s="1"/>
      <c r="G13" s="1"/>
      <c r="H13" s="2"/>
      <c r="I13" s="5" t="s">
        <v>12</v>
      </c>
      <c r="J13" s="6">
        <v>0.308</v>
      </c>
      <c r="K13" s="4">
        <v>0.309</v>
      </c>
      <c r="L13" s="4">
        <v>3.468</v>
      </c>
      <c r="M13" s="4">
        <v>3.468</v>
      </c>
      <c r="N13" s="4">
        <v>5.232</v>
      </c>
      <c r="O13" s="4">
        <v>5.232</v>
      </c>
    </row>
    <row r="14" spans="6:15">
      <c r="F14" s="1"/>
      <c r="G14" s="1"/>
      <c r="H14" s="2"/>
      <c r="I14" s="5" t="s">
        <v>13</v>
      </c>
      <c r="J14" s="6">
        <v>23.89</v>
      </c>
      <c r="K14" s="4">
        <v>23.89</v>
      </c>
      <c r="L14" s="4">
        <v>24</v>
      </c>
      <c r="M14" s="4">
        <v>24</v>
      </c>
      <c r="N14" s="4">
        <v>24</v>
      </c>
      <c r="O14" s="4">
        <v>24</v>
      </c>
    </row>
    <row r="15" spans="6:15">
      <c r="F15" s="1"/>
      <c r="G15" s="1"/>
      <c r="H15" s="2"/>
      <c r="I15" s="5" t="s">
        <v>14</v>
      </c>
      <c r="J15" s="6">
        <v>23.89</v>
      </c>
      <c r="K15" s="4">
        <v>23.89</v>
      </c>
      <c r="L15" s="4">
        <v>24</v>
      </c>
      <c r="M15" s="4">
        <v>24</v>
      </c>
      <c r="N15" s="4">
        <v>24</v>
      </c>
      <c r="O15" s="4">
        <v>24</v>
      </c>
    </row>
    <row r="16" spans="6:15">
      <c r="F16" s="1"/>
      <c r="G16" s="1"/>
      <c r="H16" s="2"/>
      <c r="I16" s="5" t="s">
        <v>15</v>
      </c>
      <c r="J16" s="6">
        <v>0.00907</v>
      </c>
      <c r="K16" s="4">
        <v>0.00907</v>
      </c>
      <c r="L16" s="4">
        <v>0.00875</v>
      </c>
      <c r="M16" s="4">
        <v>0.00875</v>
      </c>
      <c r="N16" s="4">
        <v>0.00898</v>
      </c>
      <c r="O16" s="4">
        <v>0.00898</v>
      </c>
    </row>
    <row r="17" spans="6:15">
      <c r="F17" s="1"/>
      <c r="G17" s="1"/>
      <c r="H17" s="2"/>
      <c r="I17" s="5" t="s">
        <v>16</v>
      </c>
      <c r="J17" s="6">
        <v>31.58</v>
      </c>
      <c r="K17" s="4">
        <v>31.68</v>
      </c>
      <c r="L17" s="4">
        <v>26.95</v>
      </c>
      <c r="M17" s="4">
        <v>26.95</v>
      </c>
      <c r="N17" s="4">
        <v>26.95</v>
      </c>
      <c r="O17" s="4">
        <v>26.95</v>
      </c>
    </row>
    <row r="18" spans="6:15">
      <c r="F18" s="1"/>
      <c r="G18" s="1"/>
      <c r="H18" s="2"/>
      <c r="I18" s="9" t="s">
        <v>17</v>
      </c>
      <c r="J18" s="6">
        <v>0.01437</v>
      </c>
      <c r="K18" s="4">
        <v>0.01437</v>
      </c>
      <c r="L18" s="4">
        <v>0.01436</v>
      </c>
      <c r="M18" s="4">
        <v>0.01436</v>
      </c>
      <c r="N18" s="4">
        <v>0.01436</v>
      </c>
      <c r="O18" s="4">
        <v>0.01436</v>
      </c>
    </row>
    <row r="19" spans="6:15">
      <c r="F19" s="1"/>
      <c r="G19" s="1"/>
      <c r="H19" s="2"/>
      <c r="I19" s="10" t="s">
        <v>18</v>
      </c>
      <c r="J19" s="2"/>
      <c r="K19" s="2"/>
      <c r="L19" s="2"/>
      <c r="M19" s="2"/>
      <c r="N19" s="2"/>
      <c r="O19" s="2"/>
    </row>
    <row r="20" spans="6:15">
      <c r="F20" s="1"/>
      <c r="G20" s="1"/>
      <c r="H20" s="2"/>
      <c r="I20" s="5" t="s">
        <v>11</v>
      </c>
      <c r="J20" s="4">
        <v>0.017</v>
      </c>
      <c r="K20" s="4">
        <v>0.015</v>
      </c>
      <c r="L20" s="4">
        <v>0.096</v>
      </c>
      <c r="M20" s="4">
        <v>0.096</v>
      </c>
      <c r="N20" s="11"/>
      <c r="O20" s="12"/>
    </row>
    <row r="21" spans="6:15">
      <c r="F21" s="1"/>
      <c r="G21" s="1"/>
      <c r="H21" s="2"/>
      <c r="I21" s="5" t="s">
        <v>12</v>
      </c>
      <c r="J21" s="4">
        <v>0.065</v>
      </c>
      <c r="K21" s="4">
        <v>0.065</v>
      </c>
      <c r="L21" s="4">
        <v>0.425</v>
      </c>
      <c r="M21" s="4">
        <v>0.425</v>
      </c>
      <c r="N21" s="13"/>
      <c r="O21" s="14"/>
    </row>
    <row r="22" spans="6:15">
      <c r="F22" s="1"/>
      <c r="G22" s="1"/>
      <c r="H22" s="2"/>
      <c r="I22" s="5" t="s">
        <v>13</v>
      </c>
      <c r="J22" s="4">
        <v>21.11</v>
      </c>
      <c r="K22" s="4">
        <v>21.11</v>
      </c>
      <c r="L22" s="4">
        <v>21</v>
      </c>
      <c r="M22" s="4">
        <v>21</v>
      </c>
      <c r="N22" s="13"/>
      <c r="O22" s="14"/>
    </row>
    <row r="23" spans="6:15">
      <c r="F23" s="1"/>
      <c r="G23" s="1"/>
      <c r="H23" s="2"/>
      <c r="I23" s="5" t="s">
        <v>14</v>
      </c>
      <c r="J23" s="4">
        <v>21.11</v>
      </c>
      <c r="K23" s="4">
        <v>21.11</v>
      </c>
      <c r="L23" s="4">
        <v>21</v>
      </c>
      <c r="M23" s="4">
        <v>21</v>
      </c>
      <c r="N23" s="13"/>
      <c r="O23" s="14"/>
    </row>
    <row r="24" spans="6:15">
      <c r="F24" s="1"/>
      <c r="G24" s="1"/>
      <c r="H24" s="2"/>
      <c r="I24" s="5" t="s">
        <v>15</v>
      </c>
      <c r="J24" s="4">
        <v>0.08</v>
      </c>
      <c r="K24" s="4">
        <v>0.008</v>
      </c>
      <c r="L24" s="4">
        <v>0.008</v>
      </c>
      <c r="M24" s="4">
        <v>0.008</v>
      </c>
      <c r="N24" s="13"/>
      <c r="O24" s="14"/>
    </row>
    <row r="25" spans="6:15">
      <c r="F25" s="1"/>
      <c r="G25" s="1"/>
      <c r="H25" s="2"/>
      <c r="I25" s="5" t="s">
        <v>16</v>
      </c>
      <c r="J25" s="4">
        <v>16.2</v>
      </c>
      <c r="K25" s="4">
        <v>16.2</v>
      </c>
      <c r="L25" s="4">
        <v>16.2</v>
      </c>
      <c r="M25" s="4">
        <v>16.2</v>
      </c>
      <c r="N25" s="13"/>
      <c r="O25" s="14"/>
    </row>
    <row r="26" spans="6:15">
      <c r="F26" s="1"/>
      <c r="G26" s="1"/>
      <c r="H26" s="2"/>
      <c r="I26" s="9" t="s">
        <v>17</v>
      </c>
      <c r="J26" s="4">
        <v>0.01152</v>
      </c>
      <c r="K26" s="4">
        <v>0.01152</v>
      </c>
      <c r="L26" s="4">
        <v>0.01152</v>
      </c>
      <c r="M26" s="4">
        <v>0.01152</v>
      </c>
      <c r="N26" s="15"/>
      <c r="O26" s="16"/>
    </row>
    <row r="27" spans="8:15">
      <c r="H27" s="3"/>
      <c r="I27" s="3"/>
      <c r="J27" s="3"/>
      <c r="K27" s="3"/>
      <c r="L27" s="3"/>
      <c r="M27" s="3"/>
      <c r="N27" s="3"/>
      <c r="O27" s="3"/>
    </row>
    <row r="28" spans="8:15">
      <c r="H28" s="2" t="s">
        <v>19</v>
      </c>
      <c r="I28" s="5" t="s">
        <v>7</v>
      </c>
      <c r="J28" s="4">
        <v>0.26</v>
      </c>
      <c r="K28" s="4">
        <v>0.24</v>
      </c>
      <c r="L28" s="4">
        <v>9.57</v>
      </c>
      <c r="M28" s="4">
        <v>9.43</v>
      </c>
      <c r="N28" s="4">
        <v>60.72</v>
      </c>
      <c r="O28" s="4">
        <v>59.53</v>
      </c>
    </row>
    <row r="29" spans="8:15">
      <c r="H29" s="2"/>
      <c r="I29" s="5" t="s">
        <v>8</v>
      </c>
      <c r="J29" s="4">
        <v>38.62</v>
      </c>
      <c r="K29" s="4">
        <v>39.14</v>
      </c>
      <c r="L29" s="4">
        <v>548.8</v>
      </c>
      <c r="M29" s="4">
        <v>548.96</v>
      </c>
      <c r="N29" s="4">
        <v>4653.55</v>
      </c>
      <c r="O29" s="4">
        <v>4619.75</v>
      </c>
    </row>
    <row r="30" spans="8:15">
      <c r="H30" s="2"/>
      <c r="I30" s="5" t="s">
        <v>9</v>
      </c>
      <c r="J30" s="6">
        <v>154.77</v>
      </c>
      <c r="K30" s="4">
        <v>155.23</v>
      </c>
      <c r="L30" s="4">
        <v>1691.63</v>
      </c>
      <c r="M30" s="4">
        <v>1691.77</v>
      </c>
      <c r="N30" s="4">
        <v>28815.34</v>
      </c>
      <c r="O30" s="4">
        <v>28805.69</v>
      </c>
    </row>
    <row r="31" spans="8:15">
      <c r="H31" s="2"/>
      <c r="I31" s="7" t="s">
        <v>10</v>
      </c>
      <c r="J31" s="17"/>
      <c r="K31" s="18"/>
      <c r="L31" s="18"/>
      <c r="M31" s="18"/>
      <c r="N31" s="18"/>
      <c r="O31" s="19"/>
    </row>
    <row r="32" spans="8:15">
      <c r="H32" s="2"/>
      <c r="I32" s="5" t="s">
        <v>11</v>
      </c>
      <c r="J32" s="6">
        <v>0.264</v>
      </c>
      <c r="K32" s="4">
        <v>0.263</v>
      </c>
      <c r="L32" s="4">
        <v>3.483</v>
      </c>
      <c r="M32" s="4">
        <v>3.483</v>
      </c>
      <c r="N32" s="20">
        <v>5.268</v>
      </c>
      <c r="O32" s="20">
        <v>5.268</v>
      </c>
    </row>
    <row r="33" spans="8:15">
      <c r="H33" s="2"/>
      <c r="I33" s="5" t="s">
        <v>12</v>
      </c>
      <c r="J33" s="6">
        <v>0.317</v>
      </c>
      <c r="K33" s="4">
        <v>0.315</v>
      </c>
      <c r="L33" s="4">
        <v>3.483</v>
      </c>
      <c r="M33" s="4">
        <v>3.483</v>
      </c>
      <c r="N33" s="20">
        <v>5.268</v>
      </c>
      <c r="O33" s="20">
        <v>5.268</v>
      </c>
    </row>
    <row r="34" spans="8:15">
      <c r="H34" s="2"/>
      <c r="I34" s="5" t="s">
        <v>13</v>
      </c>
      <c r="J34" s="6">
        <v>23.89</v>
      </c>
      <c r="K34" s="4">
        <v>23.89</v>
      </c>
      <c r="L34" s="4">
        <v>24</v>
      </c>
      <c r="M34" s="4">
        <v>24</v>
      </c>
      <c r="N34" s="20">
        <v>24</v>
      </c>
      <c r="O34" s="20">
        <v>24</v>
      </c>
    </row>
    <row r="35" spans="8:15">
      <c r="H35" s="2"/>
      <c r="I35" s="5" t="s">
        <v>14</v>
      </c>
      <c r="J35" s="6">
        <v>23.89</v>
      </c>
      <c r="K35" s="4">
        <v>23.89</v>
      </c>
      <c r="L35" s="4">
        <v>24</v>
      </c>
      <c r="M35" s="4">
        <v>24</v>
      </c>
      <c r="N35" s="20">
        <v>24</v>
      </c>
      <c r="O35" s="20">
        <v>24</v>
      </c>
    </row>
    <row r="36" spans="8:15">
      <c r="H36" s="2"/>
      <c r="I36" s="5" t="s">
        <v>15</v>
      </c>
      <c r="J36" s="6">
        <v>0.0906</v>
      </c>
      <c r="K36" s="4">
        <v>0.00906</v>
      </c>
      <c r="L36" s="4">
        <v>0.00875</v>
      </c>
      <c r="M36" s="4">
        <v>0.00875</v>
      </c>
      <c r="N36" s="20">
        <v>0.00898</v>
      </c>
      <c r="O36" s="20">
        <v>0.00898</v>
      </c>
    </row>
    <row r="37" spans="8:15">
      <c r="H37" s="2"/>
      <c r="I37" s="5" t="s">
        <v>16</v>
      </c>
      <c r="J37" s="6">
        <v>33.22</v>
      </c>
      <c r="K37" s="4">
        <v>33.22</v>
      </c>
      <c r="L37" s="4">
        <v>28.05</v>
      </c>
      <c r="M37" s="4">
        <v>28.05</v>
      </c>
      <c r="N37" s="20">
        <v>28.05</v>
      </c>
      <c r="O37" s="20">
        <v>28.05</v>
      </c>
    </row>
    <row r="38" spans="8:15">
      <c r="H38" s="2"/>
      <c r="I38" s="9" t="s">
        <v>17</v>
      </c>
      <c r="J38" s="6">
        <v>0.01654</v>
      </c>
      <c r="K38" s="4">
        <v>0.01654</v>
      </c>
      <c r="L38" s="4">
        <v>0.01653</v>
      </c>
      <c r="M38" s="4">
        <v>0.01653</v>
      </c>
      <c r="N38" s="20">
        <v>0.01653</v>
      </c>
      <c r="O38" s="20">
        <v>0.01653</v>
      </c>
    </row>
    <row r="39" spans="8:15">
      <c r="H39" s="2"/>
      <c r="I39" s="10" t="s">
        <v>18</v>
      </c>
      <c r="J39" s="21"/>
      <c r="K39" s="22"/>
      <c r="L39" s="22"/>
      <c r="M39" s="22"/>
      <c r="N39" s="22"/>
      <c r="O39" s="23"/>
    </row>
    <row r="40" spans="8:15">
      <c r="H40" s="2"/>
      <c r="I40" s="5" t="s">
        <v>11</v>
      </c>
      <c r="J40" s="4">
        <v>0.045</v>
      </c>
      <c r="K40" s="4">
        <v>0.044</v>
      </c>
      <c r="L40" s="4">
        <v>0.233</v>
      </c>
      <c r="M40" s="4">
        <v>0.233</v>
      </c>
      <c r="N40" s="11"/>
      <c r="O40" s="12"/>
    </row>
    <row r="41" spans="8:15">
      <c r="H41" s="2"/>
      <c r="I41" s="5" t="s">
        <v>12</v>
      </c>
      <c r="J41" s="4">
        <v>0.065</v>
      </c>
      <c r="K41" s="4">
        <v>0.064</v>
      </c>
      <c r="L41" s="4">
        <v>0.425</v>
      </c>
      <c r="M41" s="4">
        <v>0.425</v>
      </c>
      <c r="N41" s="13"/>
      <c r="O41" s="14"/>
    </row>
    <row r="42" spans="8:15">
      <c r="H42" s="2"/>
      <c r="I42" s="5" t="s">
        <v>13</v>
      </c>
      <c r="J42" s="4">
        <v>21.11</v>
      </c>
      <c r="K42" s="4">
        <v>21.11</v>
      </c>
      <c r="L42" s="4">
        <v>21</v>
      </c>
      <c r="M42" s="4">
        <v>21</v>
      </c>
      <c r="N42" s="13"/>
      <c r="O42" s="14"/>
    </row>
    <row r="43" spans="8:15">
      <c r="H43" s="2"/>
      <c r="I43" s="5" t="s">
        <v>14</v>
      </c>
      <c r="J43" s="4">
        <v>21.11</v>
      </c>
      <c r="K43" s="4">
        <v>21.11</v>
      </c>
      <c r="L43" s="4">
        <v>21</v>
      </c>
      <c r="M43" s="4">
        <v>21</v>
      </c>
      <c r="N43" s="13"/>
      <c r="O43" s="14"/>
    </row>
    <row r="44" spans="8:15">
      <c r="H44" s="2"/>
      <c r="I44" s="5" t="s">
        <v>15</v>
      </c>
      <c r="J44" s="4">
        <v>0.008</v>
      </c>
      <c r="K44" s="4">
        <v>0.008</v>
      </c>
      <c r="L44" s="4">
        <v>0.008</v>
      </c>
      <c r="M44" s="4">
        <v>0.008</v>
      </c>
      <c r="N44" s="13"/>
      <c r="O44" s="14"/>
    </row>
    <row r="45" spans="8:15">
      <c r="H45" s="2"/>
      <c r="I45" s="5" t="s">
        <v>16</v>
      </c>
      <c r="J45" s="4">
        <v>4.6</v>
      </c>
      <c r="K45" s="4">
        <v>4.6</v>
      </c>
      <c r="L45" s="4">
        <v>4.6</v>
      </c>
      <c r="M45" s="4">
        <v>4.6</v>
      </c>
      <c r="N45" s="13"/>
      <c r="O45" s="14"/>
    </row>
    <row r="46" spans="8:15">
      <c r="H46" s="2"/>
      <c r="I46" s="9" t="s">
        <v>17</v>
      </c>
      <c r="J46" s="4">
        <v>0.00526</v>
      </c>
      <c r="K46" s="4">
        <v>0.00526</v>
      </c>
      <c r="L46" s="4">
        <v>0.00526</v>
      </c>
      <c r="M46" s="4">
        <v>0.00526</v>
      </c>
      <c r="N46" s="15"/>
      <c r="O46" s="16"/>
    </row>
    <row r="48" spans="8:15">
      <c r="H48" s="2" t="s">
        <v>20</v>
      </c>
      <c r="I48" s="5" t="s">
        <v>7</v>
      </c>
      <c r="J48" s="4">
        <v>0.36</v>
      </c>
      <c r="K48" s="4">
        <v>0.32</v>
      </c>
      <c r="L48" s="4">
        <f>3.61+10.5</f>
        <v>14.11</v>
      </c>
      <c r="M48" s="4">
        <f>3.55+10.46</f>
        <v>14.01</v>
      </c>
      <c r="N48" s="4">
        <v>80.02</v>
      </c>
      <c r="O48" s="4">
        <v>79.04</v>
      </c>
    </row>
    <row r="49" spans="8:15">
      <c r="H49" s="2"/>
      <c r="I49" s="5" t="s">
        <v>8</v>
      </c>
      <c r="J49" s="4">
        <v>33.68</v>
      </c>
      <c r="K49" s="4">
        <v>34.12</v>
      </c>
      <c r="L49" s="4">
        <v>434.17</v>
      </c>
      <c r="M49" s="4">
        <v>434.34</v>
      </c>
      <c r="N49" s="4">
        <v>4069.48</v>
      </c>
      <c r="O49" s="4">
        <v>4072.28</v>
      </c>
    </row>
    <row r="50" spans="8:15">
      <c r="H50" s="2"/>
      <c r="I50" s="5" t="s">
        <v>9</v>
      </c>
      <c r="J50" s="6">
        <v>153.49</v>
      </c>
      <c r="K50" s="4">
        <v>153.73</v>
      </c>
      <c r="L50" s="4">
        <v>1589.39</v>
      </c>
      <c r="M50" s="4">
        <v>1589.17</v>
      </c>
      <c r="N50" s="4">
        <v>28954.24</v>
      </c>
      <c r="O50" s="4">
        <v>28960.12</v>
      </c>
    </row>
    <row r="51" spans="8:15">
      <c r="H51" s="2"/>
      <c r="I51" s="7" t="s">
        <v>10</v>
      </c>
      <c r="J51" s="17"/>
      <c r="K51" s="18"/>
      <c r="L51" s="18"/>
      <c r="M51" s="18"/>
      <c r="N51" s="18"/>
      <c r="O51" s="19"/>
    </row>
    <row r="52" spans="8:15">
      <c r="H52" s="2"/>
      <c r="I52" s="5" t="s">
        <v>11</v>
      </c>
      <c r="J52" s="6">
        <v>0.31</v>
      </c>
      <c r="K52" s="6">
        <v>0.31</v>
      </c>
      <c r="L52" s="4">
        <v>3.856</v>
      </c>
      <c r="M52" s="4">
        <v>3.856</v>
      </c>
      <c r="N52" s="4">
        <v>5.725</v>
      </c>
      <c r="O52" s="4">
        <v>5.725</v>
      </c>
    </row>
    <row r="53" spans="8:15">
      <c r="H53" s="2"/>
      <c r="I53" s="5" t="s">
        <v>12</v>
      </c>
      <c r="J53" s="6">
        <v>0.372</v>
      </c>
      <c r="K53" s="6">
        <v>0.372</v>
      </c>
      <c r="L53" s="4">
        <v>3.856</v>
      </c>
      <c r="M53" s="4">
        <v>3.856</v>
      </c>
      <c r="N53" s="4">
        <v>5.725</v>
      </c>
      <c r="O53" s="4">
        <v>5.725</v>
      </c>
    </row>
    <row r="54" spans="8:15">
      <c r="H54" s="2"/>
      <c r="I54" s="5" t="s">
        <v>13</v>
      </c>
      <c r="J54" s="6">
        <v>23.89</v>
      </c>
      <c r="K54" s="6">
        <v>23.89</v>
      </c>
      <c r="L54" s="4">
        <v>24</v>
      </c>
      <c r="M54" s="4">
        <v>24</v>
      </c>
      <c r="N54" s="4">
        <v>24</v>
      </c>
      <c r="O54" s="4">
        <v>24</v>
      </c>
    </row>
    <row r="55" spans="8:15">
      <c r="H55" s="2"/>
      <c r="I55" s="5" t="s">
        <v>14</v>
      </c>
      <c r="J55" s="6">
        <v>23.89</v>
      </c>
      <c r="K55" s="6">
        <v>23.89</v>
      </c>
      <c r="L55" s="4">
        <v>24</v>
      </c>
      <c r="M55" s="4">
        <v>24</v>
      </c>
      <c r="N55" s="4">
        <v>24</v>
      </c>
      <c r="O55" s="4">
        <v>24</v>
      </c>
    </row>
    <row r="56" spans="8:15">
      <c r="H56" s="2"/>
      <c r="I56" s="5" t="s">
        <v>15</v>
      </c>
      <c r="J56" s="6">
        <v>0.00902</v>
      </c>
      <c r="K56" s="6">
        <v>0.00902</v>
      </c>
      <c r="L56" s="4">
        <v>0.00875</v>
      </c>
      <c r="M56" s="4">
        <v>0.00875</v>
      </c>
      <c r="N56" s="4">
        <v>0.00875</v>
      </c>
      <c r="O56" s="4">
        <v>0.00875</v>
      </c>
    </row>
    <row r="57" spans="8:15">
      <c r="H57" s="2"/>
      <c r="I57" s="5" t="s">
        <v>16</v>
      </c>
      <c r="J57" s="6">
        <v>39.47</v>
      </c>
      <c r="K57" s="6">
        <v>39.47</v>
      </c>
      <c r="L57" s="4">
        <v>30.96</v>
      </c>
      <c r="M57" s="4">
        <v>30.96</v>
      </c>
      <c r="N57" s="4">
        <v>30.96</v>
      </c>
      <c r="O57" s="4">
        <v>30.96</v>
      </c>
    </row>
    <row r="58" spans="8:15">
      <c r="H58" s="2"/>
      <c r="I58" s="9" t="s">
        <v>17</v>
      </c>
      <c r="J58" s="6">
        <v>0.00563</v>
      </c>
      <c r="K58" s="6">
        <v>0.00563</v>
      </c>
      <c r="L58" s="4">
        <v>0.00562</v>
      </c>
      <c r="M58" s="4">
        <v>0.00562</v>
      </c>
      <c r="N58" s="4">
        <v>0.00562</v>
      </c>
      <c r="O58" s="4">
        <v>0.00562</v>
      </c>
    </row>
    <row r="59" spans="8:15">
      <c r="H59" s="2"/>
      <c r="I59" s="10" t="s">
        <v>18</v>
      </c>
      <c r="J59" s="21"/>
      <c r="K59" s="22"/>
      <c r="L59" s="22"/>
      <c r="M59" s="22"/>
      <c r="N59" s="22"/>
      <c r="O59" s="23"/>
    </row>
    <row r="60" spans="8:15">
      <c r="H60" s="2"/>
      <c r="I60" s="5" t="s">
        <v>11</v>
      </c>
      <c r="J60" s="4">
        <v>0.06</v>
      </c>
      <c r="K60" s="4">
        <v>0.06</v>
      </c>
      <c r="L60" s="4">
        <v>0.281</v>
      </c>
      <c r="M60" s="4">
        <v>0.281</v>
      </c>
      <c r="N60" s="11"/>
      <c r="O60" s="12"/>
    </row>
    <row r="61" spans="8:15">
      <c r="H61" s="2"/>
      <c r="I61" s="5" t="s">
        <v>12</v>
      </c>
      <c r="J61" s="4">
        <v>0.072</v>
      </c>
      <c r="K61" s="4">
        <v>0.072</v>
      </c>
      <c r="L61" s="4">
        <v>0.425</v>
      </c>
      <c r="M61" s="4">
        <v>0.425</v>
      </c>
      <c r="N61" s="13"/>
      <c r="O61" s="14"/>
    </row>
    <row r="62" spans="8:15">
      <c r="H62" s="2"/>
      <c r="I62" s="5" t="s">
        <v>13</v>
      </c>
      <c r="J62" s="4">
        <v>21.11</v>
      </c>
      <c r="K62" s="4">
        <v>21.11</v>
      </c>
      <c r="L62" s="4">
        <v>21</v>
      </c>
      <c r="M62" s="4">
        <v>21</v>
      </c>
      <c r="N62" s="13"/>
      <c r="O62" s="14"/>
    </row>
    <row r="63" spans="8:15">
      <c r="H63" s="2"/>
      <c r="I63" s="5" t="s">
        <v>14</v>
      </c>
      <c r="J63" s="4">
        <v>21.11</v>
      </c>
      <c r="K63" s="4">
        <v>21.11</v>
      </c>
      <c r="L63" s="4">
        <v>21</v>
      </c>
      <c r="M63" s="4">
        <v>21</v>
      </c>
      <c r="N63" s="13"/>
      <c r="O63" s="14"/>
    </row>
    <row r="64" spans="8:15">
      <c r="H64" s="2"/>
      <c r="I64" s="5" t="s">
        <v>15</v>
      </c>
      <c r="J64" s="4">
        <v>0.008</v>
      </c>
      <c r="K64" s="4">
        <v>0.008</v>
      </c>
      <c r="L64" s="4">
        <v>0.008</v>
      </c>
      <c r="M64" s="4">
        <v>0.008</v>
      </c>
      <c r="N64" s="13"/>
      <c r="O64" s="14"/>
    </row>
    <row r="65" spans="8:15">
      <c r="H65" s="2"/>
      <c r="I65" s="5" t="s">
        <v>16</v>
      </c>
      <c r="J65" s="4">
        <v>0.5</v>
      </c>
      <c r="K65" s="4">
        <v>0.5</v>
      </c>
      <c r="L65" s="4">
        <v>0.5</v>
      </c>
      <c r="M65" s="4">
        <v>0.5</v>
      </c>
      <c r="N65" s="13"/>
      <c r="O65" s="14"/>
    </row>
    <row r="66" spans="8:15">
      <c r="H66" s="2"/>
      <c r="I66" s="9" t="s">
        <v>17</v>
      </c>
      <c r="J66" s="4">
        <v>0.00432</v>
      </c>
      <c r="K66" s="4">
        <v>0.00432</v>
      </c>
      <c r="L66" s="4">
        <v>0.00432</v>
      </c>
      <c r="M66" s="4">
        <v>0.00432</v>
      </c>
      <c r="N66" s="15"/>
      <c r="O66" s="16"/>
    </row>
    <row r="68" spans="8:15">
      <c r="H68" s="2" t="s">
        <v>21</v>
      </c>
      <c r="I68" s="5" t="s">
        <v>7</v>
      </c>
      <c r="J68" s="4">
        <f>2.29+0.23</f>
        <v>2.52</v>
      </c>
      <c r="K68" s="4">
        <f>2.05+0.18</f>
        <v>2.23</v>
      </c>
      <c r="L68" s="4">
        <f>10.13+39.84</f>
        <v>49.97</v>
      </c>
      <c r="M68" s="4">
        <f>9.84+39.63</f>
        <v>49.47</v>
      </c>
      <c r="N68" s="4">
        <v>344.56</v>
      </c>
      <c r="O68" s="4">
        <v>340.31</v>
      </c>
    </row>
    <row r="69" spans="8:15">
      <c r="H69" s="2"/>
      <c r="I69" s="5" t="s">
        <v>8</v>
      </c>
      <c r="J69" s="4">
        <v>22.95</v>
      </c>
      <c r="K69" s="4">
        <v>23.47</v>
      </c>
      <c r="L69" s="4">
        <v>308.51</v>
      </c>
      <c r="M69" s="4">
        <v>308.77</v>
      </c>
      <c r="N69" s="4">
        <v>3564.93</v>
      </c>
      <c r="O69" s="4">
        <v>3577.4</v>
      </c>
    </row>
    <row r="70" spans="8:15">
      <c r="H70" s="2"/>
      <c r="I70" s="5" t="s">
        <v>9</v>
      </c>
      <c r="J70" s="6">
        <v>143.55</v>
      </c>
      <c r="K70" s="4">
        <v>143.72</v>
      </c>
      <c r="L70" s="4">
        <f>1460.09+116.24</f>
        <v>1576.33</v>
      </c>
      <c r="M70" s="4">
        <f>1460.39+116.03</f>
        <v>1576.42</v>
      </c>
      <c r="N70" s="4">
        <v>28547.31</v>
      </c>
      <c r="O70" s="4">
        <v>28565.82</v>
      </c>
    </row>
    <row r="71" spans="8:15">
      <c r="H71" s="2"/>
      <c r="I71" s="7" t="s">
        <v>10</v>
      </c>
      <c r="J71" s="17"/>
      <c r="K71" s="18"/>
      <c r="L71" s="18"/>
      <c r="M71" s="18"/>
      <c r="N71" s="18"/>
      <c r="O71" s="19"/>
    </row>
    <row r="72" spans="8:15">
      <c r="H72" s="2"/>
      <c r="I72" s="5" t="s">
        <v>11</v>
      </c>
      <c r="J72" s="6">
        <v>0.312</v>
      </c>
      <c r="K72" s="6">
        <v>0.312</v>
      </c>
      <c r="L72" s="4">
        <v>4.001</v>
      </c>
      <c r="M72" s="4">
        <v>4.001</v>
      </c>
      <c r="N72" s="4">
        <v>5.854</v>
      </c>
      <c r="O72" s="4">
        <v>5.854</v>
      </c>
    </row>
    <row r="73" spans="8:15">
      <c r="H73" s="2"/>
      <c r="I73" s="5" t="s">
        <v>12</v>
      </c>
      <c r="J73" s="6">
        <v>0.374</v>
      </c>
      <c r="K73" s="6">
        <v>0.374</v>
      </c>
      <c r="L73" s="4">
        <v>4.001</v>
      </c>
      <c r="M73" s="4">
        <v>4.001</v>
      </c>
      <c r="N73" s="4">
        <v>5.854</v>
      </c>
      <c r="O73" s="4">
        <v>5.854</v>
      </c>
    </row>
    <row r="74" spans="8:15">
      <c r="H74" s="2"/>
      <c r="I74" s="5" t="s">
        <v>13</v>
      </c>
      <c r="J74" s="6">
        <v>23.89</v>
      </c>
      <c r="K74" s="6">
        <v>23.89</v>
      </c>
      <c r="L74" s="4">
        <v>24</v>
      </c>
      <c r="M74" s="4">
        <v>24</v>
      </c>
      <c r="N74" s="4">
        <v>24</v>
      </c>
      <c r="O74" s="4">
        <v>24</v>
      </c>
    </row>
    <row r="75" spans="8:15">
      <c r="H75" s="2"/>
      <c r="I75" s="5" t="s">
        <v>14</v>
      </c>
      <c r="J75" s="6">
        <v>23.89</v>
      </c>
      <c r="K75" s="6">
        <v>23.89</v>
      </c>
      <c r="L75" s="4">
        <v>24</v>
      </c>
      <c r="M75" s="4">
        <v>24</v>
      </c>
      <c r="N75" s="4">
        <v>24</v>
      </c>
      <c r="O75" s="4">
        <v>24</v>
      </c>
    </row>
    <row r="76" spans="8:15">
      <c r="H76" s="2"/>
      <c r="I76" s="5" t="s">
        <v>15</v>
      </c>
      <c r="J76" s="6">
        <v>0.00904</v>
      </c>
      <c r="K76" s="6">
        <v>0.00904</v>
      </c>
      <c r="L76" s="4">
        <v>0.00875</v>
      </c>
      <c r="M76" s="4">
        <v>0.00875</v>
      </c>
      <c r="N76" s="4">
        <v>0.00875</v>
      </c>
      <c r="O76" s="4">
        <v>0.00875</v>
      </c>
    </row>
    <row r="77" spans="8:15">
      <c r="H77" s="2"/>
      <c r="I77" s="5" t="s">
        <v>16</v>
      </c>
      <c r="J77" s="6">
        <v>37.15</v>
      </c>
      <c r="K77" s="6">
        <v>37.15</v>
      </c>
      <c r="L77" s="4">
        <v>28.48</v>
      </c>
      <c r="M77" s="4">
        <v>28.48</v>
      </c>
      <c r="N77" s="4">
        <v>28.48</v>
      </c>
      <c r="O77" s="4">
        <v>28.48</v>
      </c>
    </row>
    <row r="78" spans="8:15">
      <c r="H78" s="2"/>
      <c r="I78" s="9" t="s">
        <v>17</v>
      </c>
      <c r="J78" s="6">
        <v>0.00687</v>
      </c>
      <c r="K78" s="6">
        <v>0.00687</v>
      </c>
      <c r="L78" s="4">
        <v>0.00687</v>
      </c>
      <c r="M78" s="4">
        <v>0.00687</v>
      </c>
      <c r="N78" s="4">
        <v>0.00687</v>
      </c>
      <c r="O78" s="4">
        <v>0.00687</v>
      </c>
    </row>
    <row r="79" spans="8:15">
      <c r="H79" s="2"/>
      <c r="I79" s="10" t="s">
        <v>18</v>
      </c>
      <c r="J79" s="21"/>
      <c r="K79" s="22"/>
      <c r="L79" s="22"/>
      <c r="M79" s="22"/>
      <c r="N79" s="22"/>
      <c r="O79" s="23"/>
    </row>
    <row r="80" spans="8:15">
      <c r="H80" s="2"/>
      <c r="I80" s="5" t="s">
        <v>11</v>
      </c>
      <c r="J80" s="4">
        <v>0.079</v>
      </c>
      <c r="K80" s="4">
        <v>0.079</v>
      </c>
      <c r="L80" s="4">
        <v>0.348</v>
      </c>
      <c r="M80" s="4">
        <v>0.348</v>
      </c>
      <c r="N80" s="11"/>
      <c r="O80" s="12"/>
    </row>
    <row r="81" spans="8:15">
      <c r="H81" s="2"/>
      <c r="I81" s="5" t="s">
        <v>12</v>
      </c>
      <c r="J81" s="4">
        <v>0.095</v>
      </c>
      <c r="K81" s="4">
        <v>0.095</v>
      </c>
      <c r="L81" s="4">
        <v>0.425</v>
      </c>
      <c r="M81" s="4">
        <v>0.425</v>
      </c>
      <c r="N81" s="13"/>
      <c r="O81" s="14"/>
    </row>
    <row r="82" spans="8:15">
      <c r="H82" s="2"/>
      <c r="I82" s="5" t="s">
        <v>13</v>
      </c>
      <c r="J82" s="4">
        <v>21.11</v>
      </c>
      <c r="K82" s="4">
        <v>21.11</v>
      </c>
      <c r="L82" s="4">
        <v>21</v>
      </c>
      <c r="M82" s="4">
        <v>21</v>
      </c>
      <c r="N82" s="13"/>
      <c r="O82" s="14"/>
    </row>
    <row r="83" spans="8:15">
      <c r="H83" s="2"/>
      <c r="I83" s="5" t="s">
        <v>14</v>
      </c>
      <c r="J83" s="4">
        <v>21.11</v>
      </c>
      <c r="K83" s="4">
        <v>21.11</v>
      </c>
      <c r="L83" s="4">
        <v>21</v>
      </c>
      <c r="M83" s="4">
        <v>21</v>
      </c>
      <c r="N83" s="13"/>
      <c r="O83" s="14"/>
    </row>
    <row r="84" spans="8:15">
      <c r="H84" s="2"/>
      <c r="I84" s="5" t="s">
        <v>15</v>
      </c>
      <c r="J84" s="4">
        <v>0.008</v>
      </c>
      <c r="K84" s="4">
        <v>0.008</v>
      </c>
      <c r="L84" s="4">
        <v>0.008</v>
      </c>
      <c r="M84" s="4">
        <v>0.008</v>
      </c>
      <c r="N84" s="13"/>
      <c r="O84" s="14"/>
    </row>
    <row r="85" spans="8:15">
      <c r="H85" s="2"/>
      <c r="I85" s="5" t="s">
        <v>16</v>
      </c>
      <c r="J85" s="4">
        <v>-5.2</v>
      </c>
      <c r="K85" s="4">
        <v>-5.2</v>
      </c>
      <c r="L85" s="4">
        <v>-5.2</v>
      </c>
      <c r="M85" s="4">
        <v>-5.2</v>
      </c>
      <c r="N85" s="13"/>
      <c r="O85" s="14"/>
    </row>
    <row r="86" spans="8:15">
      <c r="H86" s="2"/>
      <c r="I86" s="9" t="s">
        <v>17</v>
      </c>
      <c r="J86" s="4">
        <v>0.00281</v>
      </c>
      <c r="K86" s="4">
        <v>0.00281</v>
      </c>
      <c r="L86" s="4">
        <v>0.00281</v>
      </c>
      <c r="M86" s="4">
        <v>0.00281</v>
      </c>
      <c r="N86" s="15"/>
      <c r="O86" s="16"/>
    </row>
    <row r="88" spans="8:15">
      <c r="H88" s="2" t="s">
        <v>22</v>
      </c>
      <c r="I88" s="5" t="s">
        <v>7</v>
      </c>
      <c r="J88" s="4">
        <v>0.34</v>
      </c>
      <c r="K88" s="4">
        <v>0.28</v>
      </c>
      <c r="L88" s="4">
        <f>2.97+6.82</f>
        <v>9.79</v>
      </c>
      <c r="M88" s="4">
        <f>2.93+6.77</f>
        <v>9.7</v>
      </c>
      <c r="N88" s="4">
        <v>44.25</v>
      </c>
      <c r="O88" s="4">
        <v>43.51</v>
      </c>
    </row>
    <row r="89" spans="8:15">
      <c r="H89" s="2"/>
      <c r="I89" s="5" t="s">
        <v>8</v>
      </c>
      <c r="J89" s="4">
        <v>13.82</v>
      </c>
      <c r="K89" s="4">
        <v>14.8</v>
      </c>
      <c r="L89" s="4">
        <v>193.56</v>
      </c>
      <c r="M89" s="4">
        <v>194.16</v>
      </c>
      <c r="N89" s="4">
        <v>2202.73</v>
      </c>
      <c r="O89" s="4">
        <v>2210.14</v>
      </c>
    </row>
    <row r="90" spans="8:15">
      <c r="H90" s="2"/>
      <c r="I90" s="5" t="s">
        <v>9</v>
      </c>
      <c r="J90" s="6">
        <v>127.79</v>
      </c>
      <c r="K90" s="4">
        <v>128.75</v>
      </c>
      <c r="L90" s="4">
        <v>1398.75</v>
      </c>
      <c r="M90" s="4">
        <v>1399.63</v>
      </c>
      <c r="N90" s="4">
        <v>25911.68</v>
      </c>
      <c r="O90" s="4">
        <v>25926.07</v>
      </c>
    </row>
    <row r="91" spans="8:15">
      <c r="H91" s="2"/>
      <c r="I91" s="7" t="s">
        <v>10</v>
      </c>
      <c r="J91" s="17"/>
      <c r="K91" s="18"/>
      <c r="L91" s="18"/>
      <c r="M91" s="18"/>
      <c r="N91" s="18"/>
      <c r="O91" s="19"/>
    </row>
    <row r="92" spans="8:15">
      <c r="H92" s="2"/>
      <c r="I92" s="5" t="s">
        <v>11</v>
      </c>
      <c r="J92" s="6">
        <v>0.249</v>
      </c>
      <c r="K92" s="6">
        <v>0.249</v>
      </c>
      <c r="L92" s="4">
        <v>3.568</v>
      </c>
      <c r="M92" s="4">
        <v>3.568</v>
      </c>
      <c r="N92" s="4">
        <v>5.03</v>
      </c>
      <c r="O92" s="4">
        <v>5.03</v>
      </c>
    </row>
    <row r="93" spans="8:15">
      <c r="H93" s="2"/>
      <c r="I93" s="5" t="s">
        <v>12</v>
      </c>
      <c r="J93" s="6">
        <v>0.299</v>
      </c>
      <c r="K93" s="6">
        <v>0.299</v>
      </c>
      <c r="L93" s="4">
        <v>3.568</v>
      </c>
      <c r="M93" s="4">
        <v>3.568</v>
      </c>
      <c r="N93" s="4">
        <v>5.03</v>
      </c>
      <c r="O93" s="4">
        <v>5.03</v>
      </c>
    </row>
    <row r="94" spans="8:15">
      <c r="H94" s="2"/>
      <c r="I94" s="5" t="s">
        <v>13</v>
      </c>
      <c r="J94" s="6">
        <v>23.89</v>
      </c>
      <c r="K94" s="6">
        <v>23.89</v>
      </c>
      <c r="L94" s="4">
        <v>24</v>
      </c>
      <c r="M94" s="4">
        <v>24</v>
      </c>
      <c r="N94" s="4">
        <v>24</v>
      </c>
      <c r="O94" s="4">
        <v>24</v>
      </c>
    </row>
    <row r="95" spans="8:15">
      <c r="H95" s="2"/>
      <c r="I95" s="5" t="s">
        <v>14</v>
      </c>
      <c r="J95" s="6">
        <v>23.89</v>
      </c>
      <c r="K95" s="6">
        <v>23.89</v>
      </c>
      <c r="L95" s="4">
        <v>24</v>
      </c>
      <c r="M95" s="4">
        <v>24</v>
      </c>
      <c r="N95" s="4">
        <v>24</v>
      </c>
      <c r="O95" s="4">
        <v>24</v>
      </c>
    </row>
    <row r="96" spans="8:15">
      <c r="H96" s="2"/>
      <c r="I96" s="5" t="s">
        <v>15</v>
      </c>
      <c r="J96" s="6">
        <v>0.0091</v>
      </c>
      <c r="K96" s="6">
        <v>0.0091</v>
      </c>
      <c r="L96" s="4">
        <v>0.00875</v>
      </c>
      <c r="M96" s="4">
        <v>0.00875</v>
      </c>
      <c r="N96" s="4">
        <v>0.00901</v>
      </c>
      <c r="O96" s="4">
        <v>0.00901</v>
      </c>
    </row>
    <row r="97" spans="8:15">
      <c r="H97" s="2"/>
      <c r="I97" s="5" t="s">
        <v>16</v>
      </c>
      <c r="J97" s="6">
        <v>30.86</v>
      </c>
      <c r="K97" s="6">
        <v>30.86</v>
      </c>
      <c r="L97" s="4">
        <v>24.71</v>
      </c>
      <c r="M97" s="4">
        <v>24.71</v>
      </c>
      <c r="N97" s="4">
        <v>24.71</v>
      </c>
      <c r="O97" s="4">
        <v>24.71</v>
      </c>
    </row>
    <row r="98" spans="8:15">
      <c r="H98" s="2"/>
      <c r="I98" s="9" t="s">
        <v>17</v>
      </c>
      <c r="J98" s="6">
        <v>0.00823</v>
      </c>
      <c r="K98" s="6">
        <v>0.00823</v>
      </c>
      <c r="L98" s="4">
        <v>0.00823</v>
      </c>
      <c r="M98" s="4">
        <v>0.00823</v>
      </c>
      <c r="N98" s="4">
        <v>0.00822</v>
      </c>
      <c r="O98" s="4">
        <v>0.00822</v>
      </c>
    </row>
    <row r="99" spans="8:15">
      <c r="H99" s="2"/>
      <c r="I99" s="10" t="s">
        <v>18</v>
      </c>
      <c r="J99" s="21"/>
      <c r="K99" s="22"/>
      <c r="L99" s="22"/>
      <c r="M99" s="22"/>
      <c r="N99" s="22"/>
      <c r="O99" s="23"/>
    </row>
    <row r="100" spans="8:15">
      <c r="H100" s="2"/>
      <c r="I100" s="5" t="s">
        <v>11</v>
      </c>
      <c r="J100" s="4">
        <v>0.049</v>
      </c>
      <c r="K100" s="4">
        <v>0.049</v>
      </c>
      <c r="L100" s="4">
        <v>0.249</v>
      </c>
      <c r="M100" s="4">
        <v>0.249</v>
      </c>
      <c r="N100" s="11"/>
      <c r="O100" s="12"/>
    </row>
    <row r="101" spans="8:15">
      <c r="H101" s="2"/>
      <c r="I101" s="5" t="s">
        <v>12</v>
      </c>
      <c r="J101" s="4">
        <v>0.065</v>
      </c>
      <c r="K101" s="4">
        <v>0.065</v>
      </c>
      <c r="L101" s="4">
        <v>0.425</v>
      </c>
      <c r="M101" s="4">
        <v>0.425</v>
      </c>
      <c r="N101" s="13"/>
      <c r="O101" s="14"/>
    </row>
    <row r="102" spans="8:15">
      <c r="H102" s="2"/>
      <c r="I102" s="5" t="s">
        <v>13</v>
      </c>
      <c r="J102" s="4">
        <v>21.11</v>
      </c>
      <c r="K102" s="4">
        <v>21.11</v>
      </c>
      <c r="L102" s="4">
        <v>21</v>
      </c>
      <c r="M102" s="4">
        <v>21</v>
      </c>
      <c r="N102" s="13"/>
      <c r="O102" s="14"/>
    </row>
    <row r="103" spans="8:15">
      <c r="H103" s="2"/>
      <c r="I103" s="5" t="s">
        <v>14</v>
      </c>
      <c r="J103" s="4">
        <v>21.11</v>
      </c>
      <c r="K103" s="4">
        <v>21.11</v>
      </c>
      <c r="L103" s="4">
        <v>21</v>
      </c>
      <c r="M103" s="4">
        <v>21</v>
      </c>
      <c r="N103" s="13"/>
      <c r="O103" s="14"/>
    </row>
    <row r="104" spans="8:15">
      <c r="H104" s="2"/>
      <c r="I104" s="5" t="s">
        <v>15</v>
      </c>
      <c r="J104" s="4">
        <v>0.008</v>
      </c>
      <c r="K104" s="4">
        <v>0.008</v>
      </c>
      <c r="L104" s="4">
        <v>0.008</v>
      </c>
      <c r="M104" s="4">
        <v>0.008</v>
      </c>
      <c r="N104" s="13"/>
      <c r="O104" s="14"/>
    </row>
    <row r="105" spans="8:15">
      <c r="H105" s="2"/>
      <c r="I105" s="5" t="s">
        <v>16</v>
      </c>
      <c r="J105" s="4">
        <v>3.8</v>
      </c>
      <c r="K105" s="4">
        <v>3.8</v>
      </c>
      <c r="L105" s="4">
        <v>3.8</v>
      </c>
      <c r="M105" s="4">
        <v>3.8</v>
      </c>
      <c r="N105" s="13"/>
      <c r="O105" s="14"/>
    </row>
    <row r="106" spans="8:15">
      <c r="H106" s="2"/>
      <c r="I106" s="9" t="s">
        <v>17</v>
      </c>
      <c r="J106" s="4">
        <v>0.00506</v>
      </c>
      <c r="K106" s="4">
        <v>0.00506</v>
      </c>
      <c r="L106" s="4">
        <v>0.00506</v>
      </c>
      <c r="M106" s="4">
        <v>0.00506</v>
      </c>
      <c r="N106" s="15"/>
      <c r="O106" s="16"/>
    </row>
    <row r="108" spans="8:15">
      <c r="H108" s="2" t="s">
        <v>23</v>
      </c>
      <c r="I108" s="5" t="s">
        <v>7</v>
      </c>
      <c r="J108" s="4">
        <v>4.97</v>
      </c>
      <c r="K108" s="4">
        <f>4.26+0.43</f>
        <v>4.69</v>
      </c>
      <c r="L108" s="4">
        <f>16.63+71.99</f>
        <v>88.62</v>
      </c>
      <c r="M108" s="4">
        <f>16.08+71.42</f>
        <v>87.5</v>
      </c>
      <c r="N108" s="4">
        <v>764.49</v>
      </c>
      <c r="O108" s="4">
        <v>755.42</v>
      </c>
    </row>
    <row r="109" spans="8:15">
      <c r="H109" s="2"/>
      <c r="I109" s="5" t="s">
        <v>8</v>
      </c>
      <c r="J109" s="4">
        <v>16.8</v>
      </c>
      <c r="K109" s="4">
        <v>17.46</v>
      </c>
      <c r="L109" s="4">
        <v>224.77</v>
      </c>
      <c r="M109" s="4">
        <v>225.28</v>
      </c>
      <c r="N109" s="4">
        <v>2609.5</v>
      </c>
      <c r="O109" s="4">
        <v>2623.67</v>
      </c>
    </row>
    <row r="110" spans="8:15">
      <c r="H110" s="2"/>
      <c r="I110" s="5" t="s">
        <v>9</v>
      </c>
      <c r="J110" s="6">
        <v>139.72</v>
      </c>
      <c r="K110" s="4">
        <v>139.46</v>
      </c>
      <c r="L110" s="4">
        <v>1538.72</v>
      </c>
      <c r="M110" s="4">
        <v>1538.61</v>
      </c>
      <c r="N110" s="4">
        <v>29155.42</v>
      </c>
      <c r="O110" s="4">
        <v>29168.98</v>
      </c>
    </row>
    <row r="111" spans="8:15">
      <c r="H111" s="2"/>
      <c r="I111" s="7" t="s">
        <v>10</v>
      </c>
      <c r="J111" s="17"/>
      <c r="K111" s="18"/>
      <c r="L111" s="18"/>
      <c r="M111" s="18"/>
      <c r="N111" s="18"/>
      <c r="O111" s="19"/>
    </row>
    <row r="112" spans="8:15">
      <c r="H112" s="2"/>
      <c r="I112" s="5" t="s">
        <v>11</v>
      </c>
      <c r="J112" s="6">
        <v>0.304</v>
      </c>
      <c r="K112" s="6">
        <v>0.304</v>
      </c>
      <c r="L112" s="4">
        <v>4.302</v>
      </c>
      <c r="M112" s="4">
        <v>4.302</v>
      </c>
      <c r="N112" s="4">
        <v>5.03</v>
      </c>
      <c r="O112" s="4">
        <v>5.03</v>
      </c>
    </row>
    <row r="113" spans="8:15">
      <c r="H113" s="2"/>
      <c r="I113" s="5" t="s">
        <v>12</v>
      </c>
      <c r="J113" s="6">
        <v>0.365</v>
      </c>
      <c r="K113" s="6">
        <v>0.365</v>
      </c>
      <c r="L113" s="4">
        <v>4.302</v>
      </c>
      <c r="M113" s="4">
        <v>4.302</v>
      </c>
      <c r="N113" s="4">
        <v>5.03</v>
      </c>
      <c r="O113" s="4">
        <v>5.03</v>
      </c>
    </row>
    <row r="114" spans="8:15">
      <c r="H114" s="2"/>
      <c r="I114" s="5" t="s">
        <v>13</v>
      </c>
      <c r="J114" s="6">
        <v>23.89</v>
      </c>
      <c r="K114" s="6">
        <v>23.89</v>
      </c>
      <c r="L114" s="4">
        <v>24</v>
      </c>
      <c r="M114" s="4">
        <v>24</v>
      </c>
      <c r="N114" s="4">
        <v>24</v>
      </c>
      <c r="O114" s="4">
        <v>24</v>
      </c>
    </row>
    <row r="115" spans="8:15">
      <c r="H115" s="2"/>
      <c r="I115" s="5" t="s">
        <v>14</v>
      </c>
      <c r="J115" s="6">
        <v>23.89</v>
      </c>
      <c r="K115" s="6">
        <v>23.89</v>
      </c>
      <c r="L115" s="4">
        <v>24</v>
      </c>
      <c r="M115" s="4">
        <v>24</v>
      </c>
      <c r="N115" s="4">
        <v>24</v>
      </c>
      <c r="O115" s="4">
        <v>24</v>
      </c>
    </row>
    <row r="116" spans="8:15">
      <c r="H116" s="2"/>
      <c r="I116" s="5" t="s">
        <v>15</v>
      </c>
      <c r="J116" s="6">
        <v>0.009</v>
      </c>
      <c r="K116" s="6">
        <v>0.009</v>
      </c>
      <c r="L116" s="4">
        <v>0.00875</v>
      </c>
      <c r="M116" s="4">
        <v>0.00875</v>
      </c>
      <c r="N116" s="4">
        <v>0.00875</v>
      </c>
      <c r="O116" s="4">
        <v>0.00875</v>
      </c>
    </row>
    <row r="117" spans="8:15">
      <c r="H117" s="2"/>
      <c r="I117" s="5" t="s">
        <v>16</v>
      </c>
      <c r="J117" s="6">
        <v>33.75</v>
      </c>
      <c r="K117" s="6">
        <v>33.75</v>
      </c>
      <c r="L117" s="4">
        <v>25.11</v>
      </c>
      <c r="M117" s="4">
        <v>25.11</v>
      </c>
      <c r="N117" s="4">
        <v>25.11</v>
      </c>
      <c r="O117" s="4">
        <v>25.11</v>
      </c>
    </row>
    <row r="118" spans="8:15">
      <c r="H118" s="2"/>
      <c r="I118" s="9" t="s">
        <v>17</v>
      </c>
      <c r="J118" s="6">
        <v>0.0057</v>
      </c>
      <c r="K118" s="6">
        <v>0.0057</v>
      </c>
      <c r="L118" s="4">
        <v>0.0057</v>
      </c>
      <c r="M118" s="4">
        <v>0.0057</v>
      </c>
      <c r="N118" s="4">
        <v>0.0057</v>
      </c>
      <c r="O118" s="4">
        <v>0.0057</v>
      </c>
    </row>
    <row r="119" spans="8:15">
      <c r="H119" s="2"/>
      <c r="I119" s="10" t="s">
        <v>18</v>
      </c>
      <c r="J119" s="21"/>
      <c r="K119" s="22"/>
      <c r="L119" s="22"/>
      <c r="M119" s="22"/>
      <c r="N119" s="22"/>
      <c r="O119" s="23"/>
    </row>
    <row r="120" spans="8:15">
      <c r="H120" s="2"/>
      <c r="I120" s="5" t="s">
        <v>11</v>
      </c>
      <c r="J120" s="4">
        <v>0.081</v>
      </c>
      <c r="K120" s="4">
        <v>0.081</v>
      </c>
      <c r="L120" s="4">
        <v>0.386</v>
      </c>
      <c r="M120" s="4">
        <v>0.386</v>
      </c>
      <c r="N120" s="11"/>
      <c r="O120" s="12"/>
    </row>
    <row r="121" spans="8:15">
      <c r="H121" s="2"/>
      <c r="I121" s="5" t="s">
        <v>12</v>
      </c>
      <c r="J121" s="4">
        <v>0.097</v>
      </c>
      <c r="K121" s="4">
        <v>0.097</v>
      </c>
      <c r="L121" s="4">
        <v>0.425</v>
      </c>
      <c r="M121" s="4">
        <v>0.425</v>
      </c>
      <c r="N121" s="13"/>
      <c r="O121" s="14"/>
    </row>
    <row r="122" spans="8:15">
      <c r="H122" s="2"/>
      <c r="I122" s="5" t="s">
        <v>13</v>
      </c>
      <c r="J122" s="4">
        <v>21.11</v>
      </c>
      <c r="K122" s="4">
        <v>21.11</v>
      </c>
      <c r="L122" s="4">
        <v>21</v>
      </c>
      <c r="M122" s="4">
        <v>21</v>
      </c>
      <c r="N122" s="13"/>
      <c r="O122" s="14"/>
    </row>
    <row r="123" spans="8:15">
      <c r="H123" s="2"/>
      <c r="I123" s="5" t="s">
        <v>14</v>
      </c>
      <c r="J123" s="4">
        <v>21.11</v>
      </c>
      <c r="K123" s="4">
        <v>21.11</v>
      </c>
      <c r="L123" s="4">
        <v>21</v>
      </c>
      <c r="M123" s="4">
        <v>21</v>
      </c>
      <c r="N123" s="13"/>
      <c r="O123" s="14"/>
    </row>
    <row r="124" spans="8:15">
      <c r="H124" s="2"/>
      <c r="I124" s="5" t="s">
        <v>15</v>
      </c>
      <c r="J124" s="4">
        <v>0.008</v>
      </c>
      <c r="K124" s="4">
        <v>0.008</v>
      </c>
      <c r="L124" s="4">
        <v>0.008</v>
      </c>
      <c r="M124" s="4">
        <v>0.008</v>
      </c>
      <c r="N124" s="13"/>
      <c r="O124" s="14"/>
    </row>
    <row r="125" spans="8:15">
      <c r="H125" s="2"/>
      <c r="I125" s="5" t="s">
        <v>16</v>
      </c>
      <c r="J125" s="4">
        <v>-7.9</v>
      </c>
      <c r="K125" s="4">
        <v>-7.9</v>
      </c>
      <c r="L125" s="4">
        <v>-7.9</v>
      </c>
      <c r="M125" s="4">
        <v>-7.9</v>
      </c>
      <c r="N125" s="13"/>
      <c r="O125" s="14"/>
    </row>
    <row r="126" spans="8:15">
      <c r="H126" s="2"/>
      <c r="I126" s="9" t="s">
        <v>17</v>
      </c>
      <c r="J126" s="4">
        <v>0.00234</v>
      </c>
      <c r="K126" s="4">
        <v>0.00234</v>
      </c>
      <c r="L126" s="4">
        <v>0.00234</v>
      </c>
      <c r="M126" s="4">
        <v>0.00234</v>
      </c>
      <c r="N126" s="15"/>
      <c r="O126" s="16"/>
    </row>
    <row r="128" spans="8:15">
      <c r="H128" s="2" t="s">
        <v>24</v>
      </c>
      <c r="I128" s="5" t="s">
        <v>7</v>
      </c>
      <c r="J128" s="4">
        <f>21.79+43.24</f>
        <v>65.03</v>
      </c>
      <c r="K128" s="4">
        <f>20.35+39.9</f>
        <v>60.25</v>
      </c>
      <c r="L128" s="4">
        <f>230.7+380.64</f>
        <v>611.34</v>
      </c>
      <c r="M128" s="4">
        <f>226.54+380.07</f>
        <v>606.61</v>
      </c>
      <c r="N128" s="4">
        <v>2418.65</v>
      </c>
      <c r="O128" s="4">
        <v>2373.38</v>
      </c>
    </row>
    <row r="129" spans="8:15">
      <c r="H129" s="2"/>
      <c r="I129" s="5" t="s">
        <v>8</v>
      </c>
      <c r="J129" s="4">
        <v>8.79</v>
      </c>
      <c r="K129" s="4">
        <v>9.4</v>
      </c>
      <c r="L129" s="4">
        <v>157.16</v>
      </c>
      <c r="M129" s="4">
        <v>157.44</v>
      </c>
      <c r="N129" s="4">
        <v>2000.61</v>
      </c>
      <c r="O129" s="4">
        <v>2014.95</v>
      </c>
    </row>
    <row r="130" spans="8:15">
      <c r="H130" s="2"/>
      <c r="I130" s="5" t="s">
        <v>9</v>
      </c>
      <c r="J130" s="6">
        <v>189.06</v>
      </c>
      <c r="K130" s="4">
        <v>184.61</v>
      </c>
      <c r="L130" s="4">
        <v>1980.59</v>
      </c>
      <c r="M130" s="4">
        <v>1976.34</v>
      </c>
      <c r="N130" s="4">
        <v>28801.73</v>
      </c>
      <c r="O130" s="4">
        <v>28776.09</v>
      </c>
    </row>
    <row r="131" spans="8:15">
      <c r="H131" s="2"/>
      <c r="I131" s="7" t="s">
        <v>10</v>
      </c>
      <c r="J131" s="17"/>
      <c r="K131" s="18"/>
      <c r="L131" s="18"/>
      <c r="M131" s="18"/>
      <c r="N131" s="18"/>
      <c r="O131" s="19"/>
    </row>
    <row r="132" spans="8:15">
      <c r="H132" s="2"/>
      <c r="I132" s="5" t="s">
        <v>11</v>
      </c>
      <c r="J132" s="6">
        <v>0.251</v>
      </c>
      <c r="K132" s="6">
        <v>0.251</v>
      </c>
      <c r="L132" s="4">
        <v>3.712</v>
      </c>
      <c r="M132" s="4">
        <v>3.712</v>
      </c>
      <c r="N132" s="4">
        <v>6.21</v>
      </c>
      <c r="O132" s="4">
        <v>6.21</v>
      </c>
    </row>
    <row r="133" spans="8:15">
      <c r="H133" s="2"/>
      <c r="I133" s="5" t="s">
        <v>12</v>
      </c>
      <c r="J133" s="6">
        <v>0.301</v>
      </c>
      <c r="K133" s="6">
        <v>0.301</v>
      </c>
      <c r="L133" s="4">
        <v>3.712</v>
      </c>
      <c r="M133" s="4">
        <v>3.712</v>
      </c>
      <c r="N133" s="4">
        <v>6.21</v>
      </c>
      <c r="O133" s="4">
        <v>6.21</v>
      </c>
    </row>
    <row r="134" spans="8:15">
      <c r="H134" s="2"/>
      <c r="I134" s="5" t="s">
        <v>13</v>
      </c>
      <c r="J134" s="6">
        <v>23.89</v>
      </c>
      <c r="K134" s="6">
        <v>23.89</v>
      </c>
      <c r="L134" s="4">
        <v>24</v>
      </c>
      <c r="M134" s="4">
        <v>24</v>
      </c>
      <c r="N134" s="4">
        <v>24</v>
      </c>
      <c r="O134" s="4">
        <v>24</v>
      </c>
    </row>
    <row r="135" spans="8:15">
      <c r="H135" s="2"/>
      <c r="I135" s="5" t="s">
        <v>14</v>
      </c>
      <c r="J135" s="6">
        <v>23.89</v>
      </c>
      <c r="K135" s="6">
        <v>23.89</v>
      </c>
      <c r="L135" s="4">
        <v>24</v>
      </c>
      <c r="M135" s="4">
        <v>24</v>
      </c>
      <c r="N135" s="4">
        <v>24</v>
      </c>
      <c r="O135" s="4">
        <v>24</v>
      </c>
    </row>
    <row r="136" spans="8:15">
      <c r="H136" s="2"/>
      <c r="I136" s="5" t="s">
        <v>15</v>
      </c>
      <c r="J136" s="6">
        <v>0.00911</v>
      </c>
      <c r="K136" s="6">
        <v>0.00911</v>
      </c>
      <c r="L136" s="4">
        <v>0.00875</v>
      </c>
      <c r="M136" s="4">
        <v>0.00875</v>
      </c>
      <c r="N136" s="4">
        <v>0.00875</v>
      </c>
      <c r="O136" s="4">
        <v>0.00875</v>
      </c>
    </row>
    <row r="137" spans="8:15">
      <c r="H137" s="2"/>
      <c r="I137" s="5" t="s">
        <v>16</v>
      </c>
      <c r="J137" s="6">
        <v>30</v>
      </c>
      <c r="K137" s="6">
        <v>30</v>
      </c>
      <c r="L137" s="4">
        <v>23.36</v>
      </c>
      <c r="M137" s="4">
        <v>23.36</v>
      </c>
      <c r="N137" s="4">
        <v>23.36</v>
      </c>
      <c r="O137" s="4">
        <v>23.36</v>
      </c>
    </row>
    <row r="138" spans="8:15">
      <c r="H138" s="2"/>
      <c r="I138" s="9" t="s">
        <v>17</v>
      </c>
      <c r="J138" s="6">
        <v>0.01536</v>
      </c>
      <c r="K138" s="6">
        <v>0.01536</v>
      </c>
      <c r="L138" s="4">
        <v>0.1535</v>
      </c>
      <c r="M138" s="4">
        <v>0.1535</v>
      </c>
      <c r="N138" s="4">
        <v>0.1535</v>
      </c>
      <c r="O138" s="4">
        <v>0.1535</v>
      </c>
    </row>
    <row r="139" spans="8:15">
      <c r="H139" s="2"/>
      <c r="I139" s="10" t="s">
        <v>18</v>
      </c>
      <c r="J139" s="21"/>
      <c r="K139" s="22"/>
      <c r="L139" s="22"/>
      <c r="M139" s="22"/>
      <c r="N139" s="22"/>
      <c r="O139" s="23"/>
    </row>
    <row r="140" spans="8:15">
      <c r="H140" s="2"/>
      <c r="I140" s="5" t="s">
        <v>11</v>
      </c>
      <c r="J140" s="4">
        <v>0.11</v>
      </c>
      <c r="K140" s="4">
        <v>0.11</v>
      </c>
      <c r="L140" s="4">
        <v>0.476</v>
      </c>
      <c r="M140" s="4">
        <v>0.476</v>
      </c>
      <c r="N140" s="11"/>
      <c r="O140" s="12"/>
    </row>
    <row r="141" spans="8:15">
      <c r="H141" s="2"/>
      <c r="I141" s="5" t="s">
        <v>12</v>
      </c>
      <c r="J141" s="4">
        <v>0.132</v>
      </c>
      <c r="K141" s="4">
        <v>0.132</v>
      </c>
      <c r="L141" s="4">
        <v>0.476</v>
      </c>
      <c r="M141" s="4">
        <v>0.476</v>
      </c>
      <c r="N141" s="13"/>
      <c r="O141" s="14"/>
    </row>
    <row r="142" spans="8:15">
      <c r="H142" s="2"/>
      <c r="I142" s="5" t="s">
        <v>13</v>
      </c>
      <c r="J142" s="4">
        <v>21.11</v>
      </c>
      <c r="K142" s="4">
        <v>21.11</v>
      </c>
      <c r="L142" s="4">
        <v>21</v>
      </c>
      <c r="M142" s="4">
        <v>21</v>
      </c>
      <c r="N142" s="13"/>
      <c r="O142" s="14"/>
    </row>
    <row r="143" spans="8:15">
      <c r="H143" s="2"/>
      <c r="I143" s="5" t="s">
        <v>14</v>
      </c>
      <c r="J143" s="4">
        <v>21.11</v>
      </c>
      <c r="K143" s="4">
        <v>21.11</v>
      </c>
      <c r="L143" s="4">
        <v>21</v>
      </c>
      <c r="M143" s="4">
        <v>21</v>
      </c>
      <c r="N143" s="13"/>
      <c r="O143" s="14"/>
    </row>
    <row r="144" spans="8:15">
      <c r="H144" s="2"/>
      <c r="I144" s="5" t="s">
        <v>15</v>
      </c>
      <c r="J144" s="4">
        <v>0.008</v>
      </c>
      <c r="K144" s="4">
        <v>0.008</v>
      </c>
      <c r="L144" s="4">
        <v>0.008</v>
      </c>
      <c r="M144" s="4">
        <v>0.008</v>
      </c>
      <c r="N144" s="13"/>
      <c r="O144" s="14"/>
    </row>
    <row r="145" spans="8:15">
      <c r="H145" s="2"/>
      <c r="I145" s="5" t="s">
        <v>16</v>
      </c>
      <c r="J145" s="4">
        <v>-26.2</v>
      </c>
      <c r="K145" s="4">
        <v>-26.2</v>
      </c>
      <c r="L145" s="4">
        <v>-26.2</v>
      </c>
      <c r="M145" s="4">
        <v>-26.2</v>
      </c>
      <c r="N145" s="13"/>
      <c r="O145" s="14"/>
    </row>
    <row r="146" spans="8:15">
      <c r="H146" s="2"/>
      <c r="I146" s="9" t="s">
        <v>17</v>
      </c>
      <c r="J146" s="4">
        <v>0.00036</v>
      </c>
      <c r="K146" s="4">
        <v>0.00036</v>
      </c>
      <c r="L146" s="4">
        <v>0.00036</v>
      </c>
      <c r="M146" s="4">
        <v>0.00036</v>
      </c>
      <c r="N146" s="15"/>
      <c r="O146" s="16"/>
    </row>
    <row r="148" spans="8:15">
      <c r="H148" s="2" t="s">
        <v>25</v>
      </c>
      <c r="I148" s="5" t="s">
        <v>7</v>
      </c>
      <c r="J148" s="4">
        <f>15.11+25.34</f>
        <v>40.45</v>
      </c>
      <c r="K148" s="4">
        <f>13.8+23.13</f>
        <v>36.93</v>
      </c>
      <c r="L148" s="4">
        <f>132.62+262.65</f>
        <v>395.27</v>
      </c>
      <c r="M148" s="4">
        <f>129.83+261.9</f>
        <v>391.73</v>
      </c>
      <c r="N148" s="4">
        <v>3202.36</v>
      </c>
      <c r="O148" s="4">
        <v>3169.6</v>
      </c>
    </row>
    <row r="149" spans="8:15">
      <c r="H149" s="2"/>
      <c r="I149" s="5" t="s">
        <v>8</v>
      </c>
      <c r="J149" s="4">
        <v>7.25</v>
      </c>
      <c r="K149" s="4">
        <v>7.71</v>
      </c>
      <c r="L149" s="4">
        <v>109.54</v>
      </c>
      <c r="M149" s="4">
        <v>109.92</v>
      </c>
      <c r="N149" s="4">
        <v>1449.07</v>
      </c>
      <c r="O149" s="4">
        <v>1438.2</v>
      </c>
    </row>
    <row r="150" spans="8:15">
      <c r="H150" s="2"/>
      <c r="I150" s="5" t="s">
        <v>9</v>
      </c>
      <c r="J150" s="6">
        <v>164.09</v>
      </c>
      <c r="K150" s="4">
        <v>160.97</v>
      </c>
      <c r="L150" s="4">
        <v>1723.07</v>
      </c>
      <c r="M150" s="4">
        <v>1720.26</v>
      </c>
      <c r="N150" s="4">
        <v>30292.17</v>
      </c>
      <c r="O150" s="4">
        <v>30254.11</v>
      </c>
    </row>
    <row r="151" spans="8:15">
      <c r="H151" s="2"/>
      <c r="I151" s="7" t="s">
        <v>10</v>
      </c>
      <c r="J151" s="17"/>
      <c r="K151" s="18"/>
      <c r="L151" s="18"/>
      <c r="M151" s="18"/>
      <c r="N151" s="18"/>
      <c r="O151" s="19"/>
    </row>
    <row r="152" spans="8:15">
      <c r="H152" s="2"/>
      <c r="I152" s="5" t="s">
        <v>11</v>
      </c>
      <c r="J152" s="6">
        <v>0.274</v>
      </c>
      <c r="K152" s="6">
        <v>0.274</v>
      </c>
      <c r="L152" s="4">
        <v>4.047</v>
      </c>
      <c r="M152" s="4">
        <v>4.047</v>
      </c>
      <c r="N152" s="4">
        <v>5.782</v>
      </c>
      <c r="O152" s="4">
        <v>5.782</v>
      </c>
    </row>
    <row r="153" spans="8:15">
      <c r="H153" s="2"/>
      <c r="I153" s="5" t="s">
        <v>12</v>
      </c>
      <c r="J153" s="6">
        <v>0.329</v>
      </c>
      <c r="K153" s="6">
        <v>0.329</v>
      </c>
      <c r="L153" s="4">
        <v>4.047</v>
      </c>
      <c r="M153" s="4">
        <v>4.047</v>
      </c>
      <c r="N153" s="4">
        <v>5.782</v>
      </c>
      <c r="O153" s="4">
        <v>5.782</v>
      </c>
    </row>
    <row r="154" spans="8:15">
      <c r="H154" s="2"/>
      <c r="I154" s="5" t="s">
        <v>13</v>
      </c>
      <c r="J154" s="6">
        <v>23.89</v>
      </c>
      <c r="K154" s="6">
        <v>23.89</v>
      </c>
      <c r="L154" s="6">
        <v>23.89</v>
      </c>
      <c r="M154" s="6">
        <v>23.89</v>
      </c>
      <c r="N154" s="6">
        <v>23.89</v>
      </c>
      <c r="O154" s="6">
        <v>23.89</v>
      </c>
    </row>
    <row r="155" spans="8:15">
      <c r="H155" s="2"/>
      <c r="I155" s="5" t="s">
        <v>14</v>
      </c>
      <c r="J155" s="6">
        <v>23.89</v>
      </c>
      <c r="K155" s="6">
        <v>23.89</v>
      </c>
      <c r="L155" s="6">
        <v>23.89</v>
      </c>
      <c r="M155" s="6">
        <v>23.89</v>
      </c>
      <c r="N155" s="6">
        <v>23.89</v>
      </c>
      <c r="O155" s="6">
        <v>23.89</v>
      </c>
    </row>
    <row r="156" spans="8:15">
      <c r="H156" s="2"/>
      <c r="I156" s="5" t="s">
        <v>15</v>
      </c>
      <c r="J156" s="6">
        <v>0.00911</v>
      </c>
      <c r="K156" s="6">
        <v>0.00911</v>
      </c>
      <c r="L156" s="6">
        <v>0.00911</v>
      </c>
      <c r="M156" s="6">
        <v>0.00911</v>
      </c>
      <c r="N156" s="6">
        <v>0.00911</v>
      </c>
      <c r="O156" s="6">
        <v>0.00911</v>
      </c>
    </row>
    <row r="157" spans="8:15">
      <c r="H157" s="2"/>
      <c r="I157" s="5" t="s">
        <v>16</v>
      </c>
      <c r="J157" s="6">
        <v>31.37</v>
      </c>
      <c r="K157" s="6">
        <v>31.37</v>
      </c>
      <c r="L157" s="4">
        <v>21.56</v>
      </c>
      <c r="M157" s="4">
        <v>21.56</v>
      </c>
      <c r="N157" s="4">
        <v>21.56</v>
      </c>
      <c r="O157" s="4">
        <v>21.56</v>
      </c>
    </row>
    <row r="158" spans="8:15">
      <c r="H158" s="2"/>
      <c r="I158" s="9" t="s">
        <v>17</v>
      </c>
      <c r="J158" s="6">
        <v>0.0063</v>
      </c>
      <c r="K158" s="6">
        <v>0.0063</v>
      </c>
      <c r="L158" s="6">
        <v>0.0063</v>
      </c>
      <c r="M158" s="6">
        <v>0.0063</v>
      </c>
      <c r="N158" s="6">
        <v>0.0063</v>
      </c>
      <c r="O158" s="6">
        <v>0.0063</v>
      </c>
    </row>
    <row r="159" spans="8:15">
      <c r="H159" s="2"/>
      <c r="I159" s="10" t="s">
        <v>18</v>
      </c>
      <c r="J159" s="21"/>
      <c r="K159" s="22"/>
      <c r="L159" s="22"/>
      <c r="M159" s="22"/>
      <c r="N159" s="22"/>
      <c r="O159" s="23"/>
    </row>
    <row r="160" spans="8:15">
      <c r="H160" s="2"/>
      <c r="I160" s="5" t="s">
        <v>11</v>
      </c>
      <c r="J160" s="4">
        <v>0.123</v>
      </c>
      <c r="K160" s="4">
        <v>0.123</v>
      </c>
      <c r="L160" s="4">
        <v>0.489</v>
      </c>
      <c r="M160" s="4">
        <v>0.489</v>
      </c>
      <c r="N160" s="11"/>
      <c r="O160" s="12"/>
    </row>
    <row r="161" spans="8:15">
      <c r="H161" s="2"/>
      <c r="I161" s="5" t="s">
        <v>12</v>
      </c>
      <c r="J161" s="4">
        <v>0.148</v>
      </c>
      <c r="K161" s="4">
        <v>0.148</v>
      </c>
      <c r="L161" s="4">
        <v>0.489</v>
      </c>
      <c r="M161" s="4">
        <v>0.489</v>
      </c>
      <c r="N161" s="13"/>
      <c r="O161" s="14"/>
    </row>
    <row r="162" spans="8:15">
      <c r="H162" s="2"/>
      <c r="I162" s="5" t="s">
        <v>13</v>
      </c>
      <c r="J162" s="4">
        <v>21.11</v>
      </c>
      <c r="K162" s="4">
        <v>21.11</v>
      </c>
      <c r="L162" s="4">
        <v>21.11</v>
      </c>
      <c r="M162" s="4">
        <v>21.11</v>
      </c>
      <c r="N162" s="13"/>
      <c r="O162" s="14"/>
    </row>
    <row r="163" spans="8:15">
      <c r="H163" s="2"/>
      <c r="I163" s="5" t="s">
        <v>14</v>
      </c>
      <c r="J163" s="4">
        <v>21.11</v>
      </c>
      <c r="K163" s="4">
        <v>21.11</v>
      </c>
      <c r="L163" s="4">
        <v>21.11</v>
      </c>
      <c r="M163" s="4">
        <v>21.11</v>
      </c>
      <c r="N163" s="13"/>
      <c r="O163" s="14"/>
    </row>
    <row r="164" spans="8:15">
      <c r="H164" s="2"/>
      <c r="I164" s="5" t="s">
        <v>15</v>
      </c>
      <c r="J164" s="4">
        <v>0.008</v>
      </c>
      <c r="K164" s="4">
        <v>0.008</v>
      </c>
      <c r="L164" s="4">
        <v>0.008</v>
      </c>
      <c r="M164" s="4">
        <v>0.008</v>
      </c>
      <c r="N164" s="13"/>
      <c r="O164" s="14"/>
    </row>
    <row r="165" spans="8:15">
      <c r="H165" s="2"/>
      <c r="I165" s="5" t="s">
        <v>16</v>
      </c>
      <c r="J165" s="4">
        <v>-27.6</v>
      </c>
      <c r="K165" s="4">
        <v>-27.6</v>
      </c>
      <c r="L165" s="4">
        <v>-27.6</v>
      </c>
      <c r="M165" s="4">
        <v>-27.6</v>
      </c>
      <c r="N165" s="13"/>
      <c r="O165" s="14"/>
    </row>
    <row r="166" spans="8:15">
      <c r="H166" s="2"/>
      <c r="I166" s="9" t="s">
        <v>17</v>
      </c>
      <c r="J166" s="4">
        <v>0.00034</v>
      </c>
      <c r="K166" s="4">
        <v>0.00034</v>
      </c>
      <c r="L166" s="4">
        <v>0.00034</v>
      </c>
      <c r="M166" s="4">
        <v>0.00034</v>
      </c>
      <c r="N166" s="15"/>
      <c r="O166" s="16"/>
    </row>
    <row r="168" spans="8:15">
      <c r="H168" s="2" t="s">
        <v>26</v>
      </c>
      <c r="I168" s="5" t="s">
        <v>7</v>
      </c>
      <c r="J168" s="4">
        <f>19.1+65.97</f>
        <v>85.07</v>
      </c>
      <c r="K168" s="4">
        <f>17.77+60.69</f>
        <v>78.46</v>
      </c>
      <c r="L168" s="4">
        <f>235.34+98.65</f>
        <v>333.99</v>
      </c>
      <c r="M168" s="4">
        <f>230.33+98.04</f>
        <v>328.37</v>
      </c>
      <c r="N168" s="4">
        <v>2372.54</v>
      </c>
      <c r="O168" s="4">
        <v>2325.94</v>
      </c>
    </row>
    <row r="169" spans="8:15">
      <c r="H169" s="2"/>
      <c r="I169" s="5" t="s">
        <v>8</v>
      </c>
      <c r="J169" s="4">
        <v>6.83</v>
      </c>
      <c r="K169" s="4">
        <v>7.23</v>
      </c>
      <c r="L169" s="4">
        <v>117.95</v>
      </c>
      <c r="M169" s="4">
        <v>118.31</v>
      </c>
      <c r="N169" s="4">
        <v>1637.35</v>
      </c>
      <c r="O169" s="4">
        <v>1565.02</v>
      </c>
    </row>
    <row r="170" spans="8:15">
      <c r="H170" s="2"/>
      <c r="I170" s="5" t="s">
        <v>9</v>
      </c>
      <c r="J170" s="6">
        <v>206.76</v>
      </c>
      <c r="K170" s="4">
        <v>200.45</v>
      </c>
      <c r="L170" s="4">
        <v>1690.94</v>
      </c>
      <c r="M170" s="4">
        <v>1685.91</v>
      </c>
      <c r="N170" s="4">
        <v>28630.04</v>
      </c>
      <c r="O170" s="4">
        <v>28643.46</v>
      </c>
    </row>
    <row r="171" spans="8:15">
      <c r="H171" s="2"/>
      <c r="I171" s="7" t="s">
        <v>10</v>
      </c>
      <c r="J171" s="17"/>
      <c r="K171" s="18"/>
      <c r="L171" s="18"/>
      <c r="M171" s="18"/>
      <c r="N171" s="18"/>
      <c r="O171" s="19"/>
    </row>
    <row r="172" spans="8:15">
      <c r="H172" s="2"/>
      <c r="I172" s="5" t="s">
        <v>11</v>
      </c>
      <c r="J172" s="6">
        <v>0.239</v>
      </c>
      <c r="K172" s="6">
        <v>0.0243</v>
      </c>
      <c r="L172" s="4">
        <v>3.695</v>
      </c>
      <c r="M172" s="4">
        <v>3.694</v>
      </c>
      <c r="N172" s="4">
        <v>5.295</v>
      </c>
      <c r="O172" s="4">
        <v>5.295</v>
      </c>
    </row>
    <row r="173" spans="8:15">
      <c r="H173" s="2"/>
      <c r="I173" s="5" t="s">
        <v>12</v>
      </c>
      <c r="J173" s="6">
        <v>0.287</v>
      </c>
      <c r="K173" s="6">
        <v>0.292</v>
      </c>
      <c r="L173" s="4">
        <v>3.695</v>
      </c>
      <c r="M173" s="4">
        <v>3.694</v>
      </c>
      <c r="N173" s="4">
        <v>5.295</v>
      </c>
      <c r="O173" s="4">
        <v>5.295</v>
      </c>
    </row>
    <row r="174" spans="8:15">
      <c r="H174" s="2"/>
      <c r="I174" s="5" t="s">
        <v>13</v>
      </c>
      <c r="J174" s="6">
        <v>23.89</v>
      </c>
      <c r="K174" s="6">
        <v>23.89</v>
      </c>
      <c r="L174" s="6">
        <v>23.89</v>
      </c>
      <c r="M174" s="6">
        <v>23.89</v>
      </c>
      <c r="N174" s="6">
        <v>23.89</v>
      </c>
      <c r="O174" s="6">
        <v>23.89</v>
      </c>
    </row>
    <row r="175" spans="8:15">
      <c r="H175" s="2"/>
      <c r="I175" s="5" t="s">
        <v>14</v>
      </c>
      <c r="J175" s="6">
        <v>23.89</v>
      </c>
      <c r="K175" s="6">
        <v>23.89</v>
      </c>
      <c r="L175" s="6">
        <v>23.89</v>
      </c>
      <c r="M175" s="6">
        <v>23.89</v>
      </c>
      <c r="N175" s="6">
        <v>23.89</v>
      </c>
      <c r="O175" s="6">
        <v>23.89</v>
      </c>
    </row>
    <row r="176" spans="8:15">
      <c r="H176" s="2"/>
      <c r="I176" s="5" t="s">
        <v>15</v>
      </c>
      <c r="J176" s="6">
        <v>0.00914</v>
      </c>
      <c r="K176" s="6">
        <v>0.00914</v>
      </c>
      <c r="L176" s="6">
        <v>0.00914</v>
      </c>
      <c r="M176" s="6">
        <v>0.00914</v>
      </c>
      <c r="N176" s="6">
        <v>0.00914</v>
      </c>
      <c r="O176" s="6">
        <v>0.00914</v>
      </c>
    </row>
    <row r="177" spans="8:15">
      <c r="H177" s="2"/>
      <c r="I177" s="5" t="s">
        <v>16</v>
      </c>
      <c r="J177" s="6">
        <v>28.53</v>
      </c>
      <c r="K177" s="6">
        <v>28.53</v>
      </c>
      <c r="L177" s="4">
        <v>20.92</v>
      </c>
      <c r="M177" s="4">
        <v>20.92</v>
      </c>
      <c r="N177" s="4">
        <v>20.92</v>
      </c>
      <c r="O177" s="4">
        <v>20.92</v>
      </c>
    </row>
    <row r="178" spans="8:15">
      <c r="H178" s="2"/>
      <c r="I178" s="9" t="s">
        <v>17</v>
      </c>
      <c r="J178" s="6">
        <v>0.01272</v>
      </c>
      <c r="K178" s="6">
        <v>0.01272</v>
      </c>
      <c r="L178" s="6">
        <v>0.01272</v>
      </c>
      <c r="M178" s="6">
        <v>0.01272</v>
      </c>
      <c r="N178" s="6">
        <v>0.01272</v>
      </c>
      <c r="O178" s="6">
        <v>0.01272</v>
      </c>
    </row>
    <row r="179" spans="8:15">
      <c r="H179" s="2"/>
      <c r="I179" s="10" t="s">
        <v>18</v>
      </c>
      <c r="J179" s="21"/>
      <c r="K179" s="22"/>
      <c r="L179" s="22"/>
      <c r="M179" s="22"/>
      <c r="N179" s="22"/>
      <c r="O179" s="23"/>
    </row>
    <row r="180" spans="8:15">
      <c r="H180" s="2"/>
      <c r="I180" s="5" t="s">
        <v>11</v>
      </c>
      <c r="J180" s="4">
        <v>0.114</v>
      </c>
      <c r="K180" s="4">
        <v>0.078</v>
      </c>
      <c r="L180" s="4">
        <v>0.461</v>
      </c>
      <c r="M180" s="4">
        <v>0.455</v>
      </c>
      <c r="N180" s="11"/>
      <c r="O180" s="12"/>
    </row>
    <row r="181" spans="8:15">
      <c r="H181" s="2"/>
      <c r="I181" s="5" t="s">
        <v>12</v>
      </c>
      <c r="J181" s="4">
        <v>0.137</v>
      </c>
      <c r="K181" s="4">
        <v>0.094</v>
      </c>
      <c r="L181" s="4">
        <v>0.461</v>
      </c>
      <c r="M181" s="4">
        <v>0.455</v>
      </c>
      <c r="N181" s="13"/>
      <c r="O181" s="14"/>
    </row>
    <row r="182" spans="8:15">
      <c r="H182" s="2"/>
      <c r="I182" s="5" t="s">
        <v>13</v>
      </c>
      <c r="J182" s="4">
        <v>21.11</v>
      </c>
      <c r="K182" s="4">
        <v>21.11</v>
      </c>
      <c r="L182" s="4">
        <v>21.11</v>
      </c>
      <c r="M182" s="4">
        <v>21.11</v>
      </c>
      <c r="N182" s="13"/>
      <c r="O182" s="14"/>
    </row>
    <row r="183" spans="8:15">
      <c r="H183" s="2"/>
      <c r="I183" s="5" t="s">
        <v>14</v>
      </c>
      <c r="J183" s="4">
        <v>21.11</v>
      </c>
      <c r="K183" s="4">
        <v>21.11</v>
      </c>
      <c r="L183" s="4">
        <v>21.11</v>
      </c>
      <c r="M183" s="4">
        <v>21.11</v>
      </c>
      <c r="N183" s="13"/>
      <c r="O183" s="14"/>
    </row>
    <row r="184" spans="8:15">
      <c r="H184" s="2"/>
      <c r="I184" s="5" t="s">
        <v>15</v>
      </c>
      <c r="J184" s="4">
        <v>0.008</v>
      </c>
      <c r="K184" s="4">
        <v>0.008</v>
      </c>
      <c r="L184" s="4">
        <v>0.008</v>
      </c>
      <c r="M184" s="4">
        <v>0.008</v>
      </c>
      <c r="N184" s="13"/>
      <c r="O184" s="14"/>
    </row>
    <row r="185" spans="8:15">
      <c r="H185" s="2"/>
      <c r="I185" s="5" t="s">
        <v>16</v>
      </c>
      <c r="J185" s="4">
        <v>-32.7</v>
      </c>
      <c r="K185" s="4">
        <v>-32.7</v>
      </c>
      <c r="L185" s="4">
        <v>-32.7</v>
      </c>
      <c r="M185" s="4">
        <v>-32.7</v>
      </c>
      <c r="N185" s="13"/>
      <c r="O185" s="14"/>
    </row>
    <row r="186" spans="8:15">
      <c r="H186" s="2"/>
      <c r="I186" s="9" t="s">
        <v>17</v>
      </c>
      <c r="J186" s="4">
        <v>0.00018</v>
      </c>
      <c r="K186" s="4">
        <v>0.00018</v>
      </c>
      <c r="L186" s="4">
        <v>0.00018</v>
      </c>
      <c r="M186" s="4">
        <v>0.00018</v>
      </c>
      <c r="N186" s="15"/>
      <c r="O186" s="16"/>
    </row>
  </sheetData>
  <mergeCells count="41">
    <mergeCell ref="J6:K6"/>
    <mergeCell ref="L6:M6"/>
    <mergeCell ref="N6:O6"/>
    <mergeCell ref="J11:O11"/>
    <mergeCell ref="J19:O19"/>
    <mergeCell ref="H27:O27"/>
    <mergeCell ref="J31:O31"/>
    <mergeCell ref="J39:O39"/>
    <mergeCell ref="J51:O51"/>
    <mergeCell ref="J59:O59"/>
    <mergeCell ref="J71:O71"/>
    <mergeCell ref="J79:O79"/>
    <mergeCell ref="J91:O91"/>
    <mergeCell ref="J99:O99"/>
    <mergeCell ref="J111:O111"/>
    <mergeCell ref="J119:O119"/>
    <mergeCell ref="J131:O131"/>
    <mergeCell ref="J139:O139"/>
    <mergeCell ref="J151:O151"/>
    <mergeCell ref="J159:O159"/>
    <mergeCell ref="J171:O171"/>
    <mergeCell ref="J179:O179"/>
    <mergeCell ref="H8:H26"/>
    <mergeCell ref="H28:H46"/>
    <mergeCell ref="H48:H66"/>
    <mergeCell ref="H68:H86"/>
    <mergeCell ref="H88:H106"/>
    <mergeCell ref="H108:H126"/>
    <mergeCell ref="H128:H146"/>
    <mergeCell ref="H148:H166"/>
    <mergeCell ref="H168:H186"/>
    <mergeCell ref="H6:I7"/>
    <mergeCell ref="N180:O186"/>
    <mergeCell ref="N160:O166"/>
    <mergeCell ref="N140:O146"/>
    <mergeCell ref="N120:O126"/>
    <mergeCell ref="N100:O106"/>
    <mergeCell ref="N80:O86"/>
    <mergeCell ref="N60:O66"/>
    <mergeCell ref="N40:O46"/>
    <mergeCell ref="N20:O26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MDoge</cp:lastModifiedBy>
  <dcterms:created xsi:type="dcterms:W3CDTF">2020-12-06T16:31:00Z</dcterms:created>
  <dcterms:modified xsi:type="dcterms:W3CDTF">2020-12-09T15:46:25Z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