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mtausif/Desktop/cprtausif/CPR_project/cprproversion1/cpr101_version1/"/>
    </mc:Choice>
  </mc:AlternateContent>
  <xr:revisionPtr revIDLastSave="0" documentId="13_ncr:1_{BF409CE9-E7EA-094D-A959-CA551BB58CFC}" xr6:coauthVersionLast="47" xr6:coauthVersionMax="47" xr10:uidLastSave="{00000000-0000-0000-0000-000000000000}"/>
  <bookViews>
    <workbookView xWindow="8560" yWindow="0" windowWidth="24380" windowHeight="2160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rgb="FF000000"/>
            <rFont val="Tahoma"/>
            <family val="2"/>
          </rPr>
          <t xml:space="preserve">
</t>
        </r>
        <r>
          <rPr>
            <sz val="12"/>
            <color rgb="FF000000"/>
            <rFont val="Tahoma"/>
            <family val="2"/>
          </rPr>
          <t xml:space="preserve">How many hours will the task take? </t>
        </r>
      </text>
    </comment>
    <comment ref="E2" authorId="0" shapeId="0" xr:uid="{A2D78858-E01F-4C69-AE44-026BB6F9A7DD}">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rgb="FF000000"/>
            <rFont val="Tahoma"/>
            <family val="2"/>
          </rPr>
          <t xml:space="preserve">
</t>
        </r>
        <r>
          <rPr>
            <sz val="12"/>
            <color rgb="FF000000"/>
            <rFont val="Tahoma"/>
            <family val="2"/>
          </rPr>
          <t xml:space="preserve">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<sst xmlns="http://schemas.openxmlformats.org/spreadsheetml/2006/main" count="128" uniqueCount="71">
  <si>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</si>
  <si>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</si>
  <si>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</si>
  <si>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</si>
  <si>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</si>
  <si>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</si>
  <si>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</si>
  <si>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</si>
  <si>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t>Version 1</t>
  </si>
  <si>
    <t>In MS Team Channel, select any file you would like reviewed and send a message @instructor to comment on that file.</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</si>
  <si>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</si>
  <si>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</si>
  <si>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</si>
  <si>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</si>
  <si>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</si>
  <si>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</si>
  <si>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</si>
  <si>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</si>
  <si>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</si>
  <si>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</si>
  <si>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</si>
  <si>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</si>
  <si>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</si>
  <si>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</si>
  <si>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create MS Teams Private Channel;  for Version 1, create plan with SMART goals and assign tasks</t>
  </si>
  <si>
    <t>Your Project Mgmt notes on what each Process Group means to you when doing this project.</t>
  </si>
  <si>
    <t>Share with team by uploading PM-Notes-myName.docx
to Bb ## team channel's Files</t>
  </si>
  <si>
    <t>review progress, refine Plan, update DONE items with actual hours, refine estimates and delivery date/time</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</si>
  <si>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</si>
  <si>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Request review of this file:
see Project Milestones and Details page, "Request review of a file..."</t>
  </si>
  <si>
    <t>see Project Milestones and Details</t>
  </si>
  <si>
    <t>Submit final version of artefacts from Teams to Blackboard in a .ZIP archive. Backup Team's files.</t>
  </si>
  <si>
    <t xml:space="preserve">updated all DONE items with actual hours. </t>
  </si>
  <si>
    <t>completes their module. For specific tasks, see Final Project Overview and Project Milestones and Details</t>
  </si>
  <si>
    <r>
      <rPr>
        <b/>
        <u/>
        <sz val="11"/>
        <rFont val="Calibri"/>
        <family val="2"/>
      </rPr>
      <t>S</t>
    </r>
    <r>
      <rPr>
        <sz val="11"/>
        <rFont val="Calibri"/>
        <family val="2"/>
      </rPr>
      <t>pecific 
tasks and WBS</t>
    </r>
  </si>
  <si>
    <t>see Programming Comments and Programming Test Cases docs for acceptance criteria. See Project Overview - Appendix B for deliverables</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</si>
  <si>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</si>
  <si>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</si>
  <si>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</si>
  <si>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</si>
  <si>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</si>
  <si>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</si>
  <si>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</si>
  <si>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</si>
  <si>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</si>
  <si>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</si>
  <si>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Update cell E3 to your
PM class date</t>
  </si>
  <si>
    <r>
      <t xml:space="preserve">Malisha Basnet
</t>
    </r>
    <r>
      <rPr>
        <b/>
        <sz val="11"/>
        <color theme="1"/>
        <rFont val="Calibri"/>
        <family val="2"/>
        <scheme val="minor"/>
      </rPr>
      <t>Fundamentals</t>
    </r>
  </si>
  <si>
    <r>
      <t xml:space="preserve">SM Tausif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</si>
  <si>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r>
      <t xml:space="preserve">Saksham Neupane, Mordi Ewere Victor </t>
    </r>
    <r>
      <rPr>
        <b/>
        <sz val="11"/>
        <color theme="1"/>
        <rFont val="Calibri"/>
        <family val="2"/>
        <scheme val="minor"/>
      </rPr>
      <t>Manipulations</t>
    </r>
  </si>
  <si>
    <t>Avinav Karki       Tokenizing</t>
  </si>
  <si>
    <t>1.5 and 1.3</t>
  </si>
  <si>
    <t>done</t>
  </si>
  <si>
    <t>Test data and write it down in text file(done)</t>
  </si>
  <si>
    <t>Test data and write it down in text file and create main function fill the excel sheets(done)</t>
  </si>
  <si>
    <t xml:space="preserve"> complete</t>
  </si>
  <si>
    <t>complete</t>
  </si>
  <si>
    <t>fundamental version 2 code and comment update the text and excel file</t>
  </si>
  <si>
    <t>manipulating version 2 code and comment update the text and excel file</t>
  </si>
  <si>
    <t>1 and 1.1</t>
  </si>
  <si>
    <t>tokenizing  version 2 code and comment update the text and excel file</t>
  </si>
  <si>
    <t>40 mins</t>
  </si>
  <si>
    <t xml:space="preserve">conversion version 2, test the data update thwe files and push it to git </t>
  </si>
  <si>
    <t>2 .2</t>
  </si>
  <si>
    <t xml:space="preserve">fundamental vesion 3 completed </t>
  </si>
  <si>
    <t>manipulating version 3  code and comment update the text and excel file completed</t>
  </si>
  <si>
    <t>tokenizing  version 3 code and comment update the text and excel file completed</t>
  </si>
  <si>
    <t>conversion version 3, test the data update thwe files and push it to git completed</t>
  </si>
  <si>
    <t>1 hour | 35 mins</t>
  </si>
  <si>
    <t>50 mins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</si>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</sst>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9"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b/>
      <sz val="12"/>
      <color rgb="FF000000"/>
      <name val="Tahoma"/>
      <family val="2"/>
    </font>
    <font>
      <sz val="12"/>
      <color rgb="FF000000"/>
      <name val="Tahoma"/>
      <family val="2"/>
    </font>
    <font>
      <i/>
      <sz val="12"/>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9" fillId="0" borderId="0" xfId="0" applyFont="1" applyAlignment="1" applyProtection="1">
      <alignment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R6" activePane="bottomRight" state="frozen"/>
      <selection pane="topRight" activeCell="B1" sqref="B1"/>
      <selection pane="bottomLeft" activeCell="A3" sqref="A3"/>
      <selection pane="bottomRight" activeCell="P12" sqref="P12"/>
    </sheetView>
  </sheetViews>
  <sheetFormatPr baseColWidth="10" defaultColWidth="9.1640625" defaultRowHeight="15" x14ac:dyDescent="0.2"/>
  <cols>
    <col min="1" max="1" width="19.6640625" style="2" customWidth="1"/>
    <col min="2" max="2" width="25.6640625" style="2" customWidth="1"/>
    <col min="3" max="3" width="28.6640625" style="2" customWidth="1"/>
    <col min="4" max="4" width="10" style="20" bestFit="1" customWidth="1"/>
    <col min="5" max="5" width="12.6640625" style="20" customWidth="1"/>
    <col min="6" max="6" width="12.1640625" style="20" customWidth="1"/>
    <col min="7" max="7" width="25.6640625" style="2" customWidth="1"/>
    <col min="8" max="8" width="28.6640625" style="2" customWidth="1"/>
    <col min="9" max="9" width="10" style="20" bestFit="1" customWidth="1"/>
    <col min="10" max="10" width="12.6640625" style="20" customWidth="1"/>
    <col min="11" max="11" width="12.1640625" style="20" customWidth="1"/>
    <col min="12" max="12" width="25.6640625" style="2" customWidth="1"/>
    <col min="13" max="13" width="28.6640625" style="2" customWidth="1"/>
    <col min="14" max="14" width="10" style="20" bestFit="1" customWidth="1"/>
    <col min="15" max="15" width="12.6640625" style="20" customWidth="1"/>
    <col min="16" max="16" width="12.1640625" style="20" customWidth="1"/>
    <col min="17" max="17" width="25.6640625" style="2" customWidth="1"/>
    <col min="18" max="18" width="28.6640625" style="2" customWidth="1"/>
    <col min="19" max="19" width="10" style="20" bestFit="1" customWidth="1"/>
    <col min="20" max="20" width="12.6640625" style="20" customWidth="1"/>
    <col min="21" max="21" width="12.1640625" style="20" customWidth="1"/>
    <col min="22" max="23" width="25.6640625" style="2" customWidth="1"/>
    <col min="24" max="24" width="10" style="20" bestFit="1" customWidth="1"/>
    <col min="25" max="25" width="12.6640625" style="20" customWidth="1"/>
    <col min="26" max="26" width="12.1640625" style="20" customWidth="1"/>
    <col min="27" max="16384" width="9.1640625" style="2"/>
  </cols>
  <sheetData>
    <row r="1" spans="1:26" ht="62.25" customHeight="1" x14ac:dyDescent="0.2">
      <c r="A1" s="1" t="s">
        <v>7</v>
      </c>
      <c r="B1" s="46" t="s">
        <v>17</v>
      </c>
      <c r="C1" s="46"/>
      <c r="D1" s="46"/>
      <c r="E1" s="46"/>
      <c r="F1" s="46"/>
      <c r="G1" s="46" t="s">
        <v>8</v>
      </c>
      <c r="H1" s="46"/>
      <c r="I1" s="46"/>
      <c r="J1" s="46"/>
      <c r="K1" s="46"/>
      <c r="L1" s="46" t="s">
        <v>11</v>
      </c>
      <c r="M1" s="48"/>
      <c r="N1" s="48"/>
      <c r="O1" s="48"/>
      <c r="P1" s="49"/>
      <c r="Q1" s="47" t="s">
        <v>10</v>
      </c>
      <c r="R1" s="47"/>
      <c r="S1" s="47"/>
      <c r="T1" s="47"/>
      <c r="U1" s="47"/>
      <c r="V1" s="44" t="s">
        <v>16</v>
      </c>
      <c r="W1" s="45"/>
      <c r="X1" s="45"/>
      <c r="Y1" s="45"/>
      <c r="Z1" s="45"/>
    </row>
    <row r="2" spans="1:26" s="3" customFormat="1" ht="113" thickBot="1" x14ac:dyDescent="0.25">
      <c r="A2" s="39" t="s">
        <v>1</v>
      </c>
      <c r="B2" s="40" t="s">
        <v>34</v>
      </c>
      <c r="C2" s="40" t="s">
        <v>13</v>
      </c>
      <c r="D2" s="40" t="s">
        <v>5</v>
      </c>
      <c r="E2" s="41" t="s">
        <v>6</v>
      </c>
      <c r="F2" s="40" t="s">
        <v>38</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38</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38</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38</v>
      </c>
      <c r="V2" s="40" t="s">
        <v>4</v>
      </c>
      <c r="W2" s="41" t="s">
        <v>13</v>
      </c>
      <c r="X2" s="40" t="s">
        <v>5</v>
      </c>
      <c r="Y2" s="40" t="s">
        <v>6</v>
      </c>
      <c r="Z2" s="40" t="s">
        <v>38</v>
      </c>
    </row>
    <row r="3" spans="1:26" ht="65" thickBot="1" x14ac:dyDescent="0.25">
      <c r="A3" s="29" t="s">
        <v>15</v>
      </c>
      <c r="B3" s="30"/>
      <c r="C3" s="31" t="s">
        <v>46</v>
      </c>
      <c r="D3" s="32" t="s">
        <v>2</v>
      </c>
      <c r="E3" s="38">
        <v>45376.999988425923</v>
      </c>
      <c r="F3" s="21" t="str">
        <f>TEXT(($E$3),"dddd
") &amp; TEXT(($E$3),"mmm.d")</f>
        <v>Monday
Mar.25</v>
      </c>
      <c r="G3" s="30"/>
      <c r="H3" s="30"/>
      <c r="I3" s="33" t="s">
        <v>12</v>
      </c>
      <c r="J3" s="4">
        <v>9</v>
      </c>
      <c r="K3" s="34" t="s">
        <v>3</v>
      </c>
      <c r="L3" s="35"/>
      <c r="M3" s="35"/>
      <c r="N3" s="33" t="s">
        <v>12</v>
      </c>
      <c r="O3" s="4">
        <v>14</v>
      </c>
      <c r="P3" s="34" t="s">
        <v>3</v>
      </c>
      <c r="Q3" s="30"/>
      <c r="R3" s="30"/>
      <c r="S3" s="33" t="s">
        <v>12</v>
      </c>
      <c r="T3" s="4">
        <f>IF($E$3+21&lt;=$W$3,21,ROUND($W$3 - $E$3,0))</f>
        <v>-467</v>
      </c>
      <c r="U3" s="34" t="s">
        <v>3</v>
      </c>
      <c r="V3" s="36" t="s">
        <v>14</v>
      </c>
      <c r="W3" s="37">
        <v>44909.999988425923</v>
      </c>
      <c r="X3" s="42"/>
      <c r="Y3" s="30"/>
      <c r="Z3" s="34"/>
    </row>
    <row r="4" spans="1:26" ht="80" x14ac:dyDescent="0.2">
      <c r="A4" s="8" t="s">
        <v>39</v>
      </c>
      <c r="B4" s="4" t="s">
        <v>25</v>
      </c>
      <c r="C4" s="4" t="s">
        <v>26</v>
      </c>
      <c r="D4" s="9"/>
      <c r="E4" s="21" t="str">
        <f>TEXT(($E$3+2),"dddd
") &amp; TEXT(($E$3+2),"mmm.d")</f>
        <v>Wednesday
Mar.27</v>
      </c>
      <c r="F4" s="10" t="s">
        <v>0</v>
      </c>
      <c r="G4" s="4" t="s">
        <v>33</v>
      </c>
      <c r="H4" s="4" t="s">
        <v>35</v>
      </c>
      <c r="I4" s="5"/>
      <c r="J4" s="4" t="s">
        <v>30</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64" x14ac:dyDescent="0.2">
      <c r="A5" s="12" t="s">
        <v>40</v>
      </c>
      <c r="B5" s="12" t="s">
        <v>24</v>
      </c>
      <c r="C5" s="12" t="s">
        <v>41</v>
      </c>
      <c r="D5" s="12">
        <v>1.5</v>
      </c>
      <c r="E5" s="21" t="str">
        <f>TEXT(($E$3+3),"dddd
") &amp; TEXT(($E$3+3),"mmm.d")</f>
        <v>Thursday
Mar.28</v>
      </c>
      <c r="F5" s="10" t="s">
        <v>0</v>
      </c>
      <c r="G5" s="12" t="s">
        <v>27</v>
      </c>
      <c r="H5" s="12" t="s">
        <v>9</v>
      </c>
      <c r="I5" s="13"/>
      <c r="J5" s="24" t="str">
        <f>TEXT(($E$3+J$3-2),"dddd
") &amp; TEXT(($E$3+J$3-2),"mmm.d")</f>
        <v>Monday
Apr.1</v>
      </c>
      <c r="K5" s="10" t="s">
        <v>0</v>
      </c>
      <c r="L5" s="10" t="s">
        <v>42</v>
      </c>
      <c r="M5" s="10" t="s">
        <v>43</v>
      </c>
      <c r="N5" s="13"/>
      <c r="O5" s="24" t="str">
        <f>IF(($E$3+O$3-2)&lt;$W$3,(TEXT(($E$3+O$3-2),"dddd
") &amp; TEXT(($E$3+O$3-2),"mmm.d")),(TEXT($W$3,"dddd
") &amp; TEXT($W$3,"mmm.d")))</f>
        <v>Wednesday
Dec.14</v>
      </c>
      <c r="P5" s="10" t="s">
        <v>0</v>
      </c>
      <c r="Q5" s="10" t="s">
        <v>44</v>
      </c>
      <c r="R5" s="10" t="s">
        <v>43</v>
      </c>
      <c r="S5" s="13"/>
      <c r="T5" s="24" t="str">
        <f>IF(($E$3+T$3-2)&lt;$W$3,(TEXT(($E$3+T$3-2),"dddd
") &amp; TEXT(($E$3+T$3-2),"mmm.d")),(TEXT($W$3,"dddd
") &amp; TEXT($W$3,"mmm.d")))</f>
        <v>Monday
Dec.12</v>
      </c>
      <c r="U5" s="10" t="s">
        <v>0</v>
      </c>
      <c r="V5" s="10" t="s">
        <v>31</v>
      </c>
      <c r="W5" s="10" t="s">
        <v>32</v>
      </c>
      <c r="X5" s="13"/>
      <c r="Y5" s="24" t="str">
        <f>IF(($W$3+Y$3-2)&lt;$W$3,(TEXT(($W$3+Y$3-2),"dddd
") &amp; TEXT(($W$3+Y$3-2),"mmm.d")),(TEXT($W$3,"dddd
") &amp; TEXT($W$3,"mmm.d")))</f>
        <v>Monday
Dec.12</v>
      </c>
      <c r="Z5" s="10" t="s">
        <v>0</v>
      </c>
    </row>
    <row r="6" spans="1:26" s="14" customFormat="1" ht="64" x14ac:dyDescent="0.2">
      <c r="A6" s="12"/>
      <c r="B6" s="12" t="s">
        <v>18</v>
      </c>
      <c r="C6" s="12" t="s">
        <v>29</v>
      </c>
      <c r="D6" s="12"/>
      <c r="E6" s="21" t="str">
        <f>TEXT(($E$3+4),"dddd
") &amp; TEXT(($E$3+4),"mmm.d")</f>
        <v>Friday
Mar.29</v>
      </c>
      <c r="F6" s="10"/>
      <c r="G6" s="12" t="s">
        <v>18</v>
      </c>
      <c r="H6" s="12" t="s">
        <v>29</v>
      </c>
      <c r="I6" s="13"/>
      <c r="J6" s="24" t="str">
        <f>TEXT(($E$3+J$3-2),"dddd
") &amp; TEXT(($E$3+J$3-2),"mmm.d")</f>
        <v>Monday
Apr.1</v>
      </c>
      <c r="K6" s="10" t="s">
        <v>0</v>
      </c>
      <c r="L6" s="12" t="s">
        <v>18</v>
      </c>
      <c r="M6" s="12" t="s">
        <v>29</v>
      </c>
      <c r="N6" s="13"/>
      <c r="O6" s="24" t="str">
        <f>TEXT(($E$3+O$3-2),"dddd
") &amp; TEXT(($E$3+O$3-2),"mmm.d")</f>
        <v>Saturday
Apr.6</v>
      </c>
      <c r="P6" s="10" t="s">
        <v>0</v>
      </c>
      <c r="Q6" s="12" t="s">
        <v>18</v>
      </c>
      <c r="R6" s="12" t="s">
        <v>29</v>
      </c>
      <c r="S6" s="13"/>
      <c r="T6" s="24" t="str">
        <f>TEXT(($E$3+T$3-2),"dddd
") &amp; TEXT(($E$3+T$3-2),"mmm.d")</f>
        <v>Monday
Dec.12</v>
      </c>
      <c r="U6" s="10" t="s">
        <v>0</v>
      </c>
      <c r="V6" s="10"/>
      <c r="W6" s="10"/>
      <c r="X6" s="13"/>
      <c r="Y6" s="24"/>
      <c r="Z6" s="10"/>
    </row>
    <row r="7" spans="1:26" s="16" customFormat="1" ht="80" x14ac:dyDescent="0.2">
      <c r="A7" s="15" t="s">
        <v>47</v>
      </c>
      <c r="B7" s="16" t="s">
        <v>45</v>
      </c>
      <c r="D7" s="12"/>
      <c r="E7" s="21" t="str">
        <f>TEXT(($E$3+3),"dddd
") &amp; TEXT(($E$3+3),"mmm.d")</f>
        <v>Thursday
Mar.28</v>
      </c>
      <c r="F7" s="12" t="s">
        <v>52</v>
      </c>
      <c r="G7" s="17" t="s">
        <v>28</v>
      </c>
      <c r="H7" s="16" t="s">
        <v>56</v>
      </c>
      <c r="I7" s="12">
        <v>1.2</v>
      </c>
      <c r="J7" s="24" t="str">
        <f>TEXT(($E$3+J$3-1),"dddd
") &amp; TEXT(($E$3+J$3-1),"mmm.d")</f>
        <v>Tuesday
Apr.2</v>
      </c>
      <c r="K7" s="12" t="s">
        <v>53</v>
      </c>
      <c r="L7" s="17" t="s">
        <v>28</v>
      </c>
      <c r="M7" s="18" t="s">
        <v>57</v>
      </c>
      <c r="N7" s="18">
        <v>1.3</v>
      </c>
      <c r="O7" s="24" t="str">
        <f>TEXT(($E$3+O$3-1),"dddd
") &amp; TEXT(($E$3+O$3-1),"mmm.d")</f>
        <v>Sunday
Apr.7</v>
      </c>
      <c r="P7" s="18" t="s">
        <v>52</v>
      </c>
      <c r="Q7" s="17" t="s">
        <v>28</v>
      </c>
      <c r="R7" s="18" t="s">
        <v>64</v>
      </c>
      <c r="S7" s="18" t="s">
        <v>69</v>
      </c>
      <c r="T7" s="24" t="str">
        <f>TEXT(($E$3+T$3-1),"dddd
") &amp; TEXT(($E$3+T$3-1),"mmm.d")</f>
        <v>Tuesday
Dec.13</v>
      </c>
      <c r="U7" s="18" t="s">
        <v>70</v>
      </c>
      <c r="V7" s="18"/>
      <c r="W7" s="18"/>
      <c r="X7" s="18"/>
      <c r="Y7" s="24" t="str">
        <f>IF(WORKDAY($W$3,Y$3-1)&lt;$W$3,(TEXT(WORKDAY($W$3,Y$3-1),"dddd
") &amp; TEXT(WORKDAY($W$3,Y$3-1),"mmm.d")),(TEXT($W$3,"dddd
") &amp; TEXT($W$3,"mmm.d")))</f>
        <v>Tuesday
Dec.13</v>
      </c>
      <c r="Z7" s="12"/>
    </row>
    <row r="8" spans="1:26" s="16" customFormat="1" ht="80" x14ac:dyDescent="0.2">
      <c r="A8" s="15" t="s">
        <v>49</v>
      </c>
      <c r="B8" s="16" t="s">
        <v>45</v>
      </c>
      <c r="D8" s="12"/>
      <c r="E8" s="21" t="str">
        <f>TEXT(($E$3+3),"dddd
") &amp; TEXT(($E$3+3),"mmm.d")</f>
        <v>Thursday
Mar.28</v>
      </c>
      <c r="F8" s="12" t="s">
        <v>52</v>
      </c>
      <c r="G8" s="17" t="s">
        <v>28</v>
      </c>
      <c r="H8" s="16" t="s">
        <v>55</v>
      </c>
      <c r="I8" s="12" t="s">
        <v>51</v>
      </c>
      <c r="J8" s="24" t="str">
        <f>TEXT(($E$3+J$3-1),"dddd
") &amp; TEXT(($E$3+J$3-1),"mmm.d")</f>
        <v>Tuesday
Apr.2</v>
      </c>
      <c r="K8" s="12" t="s">
        <v>53</v>
      </c>
      <c r="L8" s="17" t="s">
        <v>28</v>
      </c>
      <c r="M8" s="18" t="s">
        <v>58</v>
      </c>
      <c r="N8" s="18" t="s">
        <v>59</v>
      </c>
      <c r="O8" s="24" t="str">
        <f>TEXT(($E$3+O$3-1),"dddd
") &amp; TEXT(($E$3+O$3-1),"mmm.d")</f>
        <v>Sunday
Apr.7</v>
      </c>
      <c r="P8" s="18" t="s">
        <v>52</v>
      </c>
      <c r="Q8" s="17" t="s">
        <v>28</v>
      </c>
      <c r="R8" s="18" t="s">
        <v>65</v>
      </c>
      <c r="S8" s="18" t="s">
        <v>68</v>
      </c>
      <c r="T8" s="24" t="str">
        <f>TEXT(($E$3+T$3-1),"dddd
") &amp; TEXT(($E$3+T$3-1),"mmm.d")</f>
        <v>Tuesday
Dec.13</v>
      </c>
      <c r="U8" s="18" t="s">
        <v>70</v>
      </c>
      <c r="V8" s="18"/>
      <c r="W8" s="18"/>
      <c r="X8" s="18"/>
      <c r="Y8" s="24" t="str">
        <f>IF(WORKDAY($W$3,Y$3-1)&lt;$W$3,(TEXT(WORKDAY($W$3,Y$3-1),"dddd
") &amp; TEXT(WORKDAY($W$3,Y$3-1),"mmm.d")),(TEXT($W$3,"dddd
") &amp; TEXT($W$3,"mmm.d")))</f>
        <v>Tuesday
Dec.13</v>
      </c>
      <c r="Z8" s="12"/>
    </row>
    <row r="9" spans="1:26" s="16" customFormat="1" ht="81" thickBot="1" x14ac:dyDescent="0.25">
      <c r="A9" s="43" t="s">
        <v>50</v>
      </c>
      <c r="B9" s="16" t="s">
        <v>45</v>
      </c>
      <c r="D9" s="12"/>
      <c r="E9" s="21" t="str">
        <f>TEXT(($E$3+3),"dddd
") &amp; TEXT(($E$3+3),"mmm.d")</f>
        <v>Thursday
Mar.28</v>
      </c>
      <c r="F9" s="12" t="s">
        <v>52</v>
      </c>
      <c r="G9" s="17" t="s">
        <v>28</v>
      </c>
      <c r="H9" s="16" t="s">
        <v>56</v>
      </c>
      <c r="I9" s="12">
        <v>1.5</v>
      </c>
      <c r="J9" s="24" t="str">
        <f>TEXT(($E$3+J$3-1),"dddd
") &amp; TEXT(($E$3+J$3-1),"mmm.d")</f>
        <v>Tuesday
Apr.2</v>
      </c>
      <c r="K9" s="12" t="s">
        <v>53</v>
      </c>
      <c r="L9" s="17" t="s">
        <v>28</v>
      </c>
      <c r="M9" s="18" t="s">
        <v>60</v>
      </c>
      <c r="N9" s="18" t="s">
        <v>61</v>
      </c>
      <c r="O9" s="24" t="str">
        <f>TEXT(($E$3+O$3-1),"dddd
") &amp; TEXT(($E$3+O$3-1),"mmm.d")</f>
        <v>Sunday
Apr.7</v>
      </c>
      <c r="P9" s="18" t="s">
        <v>52</v>
      </c>
      <c r="Q9" s="17" t="s">
        <v>28</v>
      </c>
      <c r="R9" s="18" t="s">
        <v>66</v>
      </c>
      <c r="S9" s="18" t="s">
        <v>61</v>
      </c>
      <c r="T9" s="24" t="str">
        <f>TEXT(($E$3+T$3-1),"dddd
") &amp; TEXT(($E$3+T$3-1),"mmm.d")</f>
        <v>Tuesday
Dec.13</v>
      </c>
      <c r="U9" s="18" t="s">
        <v>70</v>
      </c>
      <c r="V9" s="18"/>
      <c r="W9" s="18"/>
      <c r="X9" s="18"/>
      <c r="Y9" s="24" t="str">
        <f>IF(WORKDAY($W$3,Y$3-1)&lt;$W$3,(TEXT(WORKDAY($W$3,Y$3-1),"dddd
") &amp; TEXT(WORKDAY($W$3,Y$3-1),"mmm.d")),(TEXT($W$3,"dddd
") &amp; TEXT($W$3,"mmm.d")))</f>
        <v>Tuesday
Dec.13</v>
      </c>
      <c r="Z9" s="12"/>
    </row>
    <row r="10" spans="1:26" s="16" customFormat="1" ht="112" x14ac:dyDescent="0.2">
      <c r="A10" s="15" t="s">
        <v>48</v>
      </c>
      <c r="B10" s="16" t="s">
        <v>45</v>
      </c>
      <c r="C10" s="12"/>
      <c r="D10" s="12"/>
      <c r="E10" s="22" t="str">
        <f>TEXT(($E$3+4),"dddd
") &amp; TEXT(($E$3+4),"mmm.d")</f>
        <v>Friday
Mar.29</v>
      </c>
      <c r="F10" s="12" t="s">
        <v>52</v>
      </c>
      <c r="G10" s="17" t="s">
        <v>28</v>
      </c>
      <c r="H10" s="12" t="s">
        <v>56</v>
      </c>
      <c r="I10" s="12">
        <v>1.2</v>
      </c>
      <c r="J10" s="22" t="str">
        <f>TEXT(($E$3+J$3),"dddd
") &amp; TEXT(($E$3+J$3),"mmm.d")</f>
        <v>Wednesday
Apr.3</v>
      </c>
      <c r="K10" s="12" t="s">
        <v>54</v>
      </c>
      <c r="L10" s="17" t="s">
        <v>28</v>
      </c>
      <c r="M10" s="12" t="s">
        <v>62</v>
      </c>
      <c r="N10" s="12" t="s">
        <v>63</v>
      </c>
      <c r="O10" s="22" t="str">
        <f>TEXT(($E$3+O$3),"dddd
") &amp; TEXT(($E$3+O$3),"mmm.d")</f>
        <v>Monday
Apr.8</v>
      </c>
      <c r="P10" s="12" t="s">
        <v>52</v>
      </c>
      <c r="Q10" s="17" t="s">
        <v>28</v>
      </c>
      <c r="R10" s="12" t="s">
        <v>67</v>
      </c>
      <c r="S10" s="12">
        <v>1.2</v>
      </c>
      <c r="T10" s="25" t="str">
        <f>TEXT(($E$3+T$3),"dddd
") &amp; TEXT(($E$3+T$3),"mmm.d")</f>
        <v>Wednesday
Dec.14</v>
      </c>
      <c r="U10" s="18" t="s">
        <v>70</v>
      </c>
      <c r="V10" s="18"/>
      <c r="W10" s="18"/>
      <c r="X10" s="18"/>
      <c r="Y10" s="27" t="str">
        <f>IF(WORKDAY($W$3,Y$3)&lt;$W$3,(TEXT(WORKDAY($W$3,Y$3),"dddd
") &amp; TEXT(WORKDAY($W$3,Y$3),"mmm.d")),(TEXT($W$3,"dddd
") &amp; TEXT($W$3,"mmm.d")))</f>
        <v>Wednesday
Dec.14</v>
      </c>
      <c r="Z10" s="12"/>
    </row>
    <row r="11" spans="1:26" s="13" customFormat="1" ht="49" thickBot="1" x14ac:dyDescent="0.25">
      <c r="E11" s="23" t="s">
        <v>19</v>
      </c>
      <c r="J11" s="23" t="s">
        <v>19</v>
      </c>
      <c r="O11" s="23" t="s">
        <v>19</v>
      </c>
      <c r="T11" s="26" t="s">
        <v>21</v>
      </c>
      <c r="Y11" s="28" t="s">
        <v>23</v>
      </c>
    </row>
    <row r="12" spans="1:26" s="14" customFormat="1" ht="224" x14ac:dyDescent="0.2">
      <c r="D12" s="19"/>
      <c r="E12" s="19"/>
      <c r="F12" s="19"/>
      <c r="G12" s="14" t="s">
        <v>37</v>
      </c>
      <c r="H12" s="14" t="s">
        <v>36</v>
      </c>
      <c r="I12" s="19"/>
      <c r="J12" s="19"/>
      <c r="K12" s="19"/>
      <c r="N12" s="19"/>
      <c r="O12" s="19"/>
      <c r="P12" s="19"/>
      <c r="S12" s="19"/>
      <c r="T12" s="26" t="s">
        <v>22</v>
      </c>
      <c r="U12" s="19"/>
      <c r="X12" s="19"/>
      <c r="Y12" s="26" t="s">
        <v>20</v>
      </c>
      <c r="Z12" s="19"/>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SM Tausif</cp:lastModifiedBy>
  <cp:revision/>
  <cp:lastPrinted>2021-07-28T15:59:21Z</cp:lastPrinted>
  <dcterms:created xsi:type="dcterms:W3CDTF">2020-03-22T18:31:45Z</dcterms:created>
  <dcterms:modified xsi:type="dcterms:W3CDTF">2024-04-14T16:20:13Z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