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deling\"/>
    </mc:Choice>
  </mc:AlternateContent>
  <xr:revisionPtr revIDLastSave="0" documentId="13_ncr:1_{08F1406D-7703-4D34-9B08-FEF810D67740}" xr6:coauthVersionLast="47" xr6:coauthVersionMax="47" xr10:uidLastSave="{00000000-0000-0000-0000-000000000000}"/>
  <bookViews>
    <workbookView xWindow="-98" yWindow="-98" windowWidth="30915" windowHeight="15796" activeTab="1" xr2:uid="{7384FCF0-787A-44F0-985C-50EF4258F3F9}"/>
  </bookViews>
  <sheets>
    <sheet name="SARIMAX" sheetId="3" r:id="rId1"/>
    <sheet name="Hyperparameter Optimization" sheetId="1" r:id="rId2"/>
    <sheet name="Accurac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9" i="1" l="1"/>
  <c r="N139" i="1"/>
  <c r="O138" i="1"/>
  <c r="N138" i="1"/>
  <c r="O137" i="1"/>
  <c r="N137" i="1"/>
  <c r="O136" i="1"/>
  <c r="N136" i="1"/>
  <c r="O135" i="1"/>
  <c r="N135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27" i="1"/>
  <c r="N127" i="1"/>
  <c r="O126" i="1"/>
  <c r="N126" i="1"/>
  <c r="O125" i="1"/>
  <c r="N125" i="1"/>
  <c r="O124" i="1"/>
  <c r="N124" i="1"/>
  <c r="O123" i="1"/>
  <c r="N123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N85" i="1"/>
  <c r="O69" i="1"/>
  <c r="N69" i="1"/>
  <c r="O30" i="1"/>
  <c r="N30" i="1"/>
  <c r="O29" i="1"/>
  <c r="N29" i="1"/>
  <c r="O50" i="1"/>
  <c r="O70" i="1"/>
  <c r="N70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O85" i="1"/>
  <c r="N86" i="1"/>
  <c r="O86" i="1"/>
  <c r="N87" i="1"/>
  <c r="O87" i="1"/>
  <c r="O8" i="1"/>
  <c r="N8" i="1"/>
  <c r="AA5" i="2"/>
  <c r="AB5" i="2"/>
  <c r="AC5" i="2"/>
  <c r="AD5" i="2"/>
  <c r="AA6" i="2"/>
  <c r="AB6" i="2"/>
  <c r="AC6" i="2"/>
  <c r="AD6" i="2"/>
  <c r="AB4" i="2"/>
  <c r="AD4" i="2"/>
  <c r="AC4" i="2"/>
  <c r="AA4" i="2"/>
  <c r="X71" i="2"/>
  <c r="Y71" i="2" s="1"/>
  <c r="X70" i="2"/>
  <c r="Y70" i="2" s="1"/>
  <c r="X69" i="2"/>
  <c r="Y69" i="2" s="1"/>
  <c r="Y72" i="2" s="1"/>
  <c r="X65" i="2"/>
  <c r="Y65" i="2" s="1"/>
  <c r="X64" i="2"/>
  <c r="Y64" i="2" s="1"/>
  <c r="X63" i="2"/>
  <c r="Y63" i="2" s="1"/>
  <c r="X59" i="2"/>
  <c r="Y59" i="2" s="1"/>
  <c r="X58" i="2"/>
  <c r="Y58" i="2" s="1"/>
  <c r="X57" i="2"/>
  <c r="Y57" i="2" s="1"/>
  <c r="X53" i="2"/>
  <c r="Y53" i="2" s="1"/>
  <c r="X52" i="2"/>
  <c r="Y52" i="2" s="1"/>
  <c r="X51" i="2"/>
  <c r="Y51" i="2" s="1"/>
  <c r="X47" i="2"/>
  <c r="Y47" i="2" s="1"/>
  <c r="X46" i="2"/>
  <c r="Y46" i="2" s="1"/>
  <c r="X45" i="2"/>
  <c r="Y45" i="2" s="1"/>
  <c r="X41" i="2"/>
  <c r="Y41" i="2" s="1"/>
  <c r="X40" i="2"/>
  <c r="Y40" i="2" s="1"/>
  <c r="X39" i="2"/>
  <c r="Y39" i="2" s="1"/>
  <c r="X35" i="2"/>
  <c r="Y35" i="2" s="1"/>
  <c r="X34" i="2"/>
  <c r="Y34" i="2" s="1"/>
  <c r="X33" i="2"/>
  <c r="Y33" i="2" s="1"/>
  <c r="X29" i="2"/>
  <c r="Y29" i="2" s="1"/>
  <c r="X28" i="2"/>
  <c r="Y28" i="2" s="1"/>
  <c r="X27" i="2"/>
  <c r="Y27" i="2" s="1"/>
  <c r="Y30" i="2" s="1"/>
  <c r="X23" i="2"/>
  <c r="Y23" i="2" s="1"/>
  <c r="X22" i="2"/>
  <c r="Y22" i="2" s="1"/>
  <c r="X21" i="2"/>
  <c r="Y21" i="2" s="1"/>
  <c r="X17" i="2"/>
  <c r="Y17" i="2" s="1"/>
  <c r="X16" i="2"/>
  <c r="Y16" i="2" s="1"/>
  <c r="X15" i="2"/>
  <c r="Y15" i="2" s="1"/>
  <c r="X11" i="2"/>
  <c r="Y11" i="2" s="1"/>
  <c r="X10" i="2"/>
  <c r="Y10" i="2" s="1"/>
  <c r="X9" i="2"/>
  <c r="Y9" i="2" s="1"/>
  <c r="T71" i="2"/>
  <c r="U71" i="2" s="1"/>
  <c r="T70" i="2"/>
  <c r="U70" i="2" s="1"/>
  <c r="T69" i="2"/>
  <c r="U69" i="2" s="1"/>
  <c r="T65" i="2"/>
  <c r="U65" i="2" s="1"/>
  <c r="T64" i="2"/>
  <c r="U64" i="2" s="1"/>
  <c r="T63" i="2"/>
  <c r="U63" i="2" s="1"/>
  <c r="T59" i="2"/>
  <c r="U59" i="2" s="1"/>
  <c r="T58" i="2"/>
  <c r="U58" i="2" s="1"/>
  <c r="T57" i="2"/>
  <c r="U57" i="2" s="1"/>
  <c r="T53" i="2"/>
  <c r="U53" i="2" s="1"/>
  <c r="T52" i="2"/>
  <c r="U52" i="2" s="1"/>
  <c r="T51" i="2"/>
  <c r="U51" i="2" s="1"/>
  <c r="T47" i="2"/>
  <c r="U47" i="2" s="1"/>
  <c r="T46" i="2"/>
  <c r="U46" i="2" s="1"/>
  <c r="T45" i="2"/>
  <c r="U45" i="2" s="1"/>
  <c r="T41" i="2"/>
  <c r="U41" i="2" s="1"/>
  <c r="T40" i="2"/>
  <c r="U40" i="2" s="1"/>
  <c r="T39" i="2"/>
  <c r="U39" i="2" s="1"/>
  <c r="T35" i="2"/>
  <c r="U35" i="2" s="1"/>
  <c r="T34" i="2"/>
  <c r="U34" i="2" s="1"/>
  <c r="T33" i="2"/>
  <c r="U33" i="2" s="1"/>
  <c r="T29" i="2"/>
  <c r="U29" i="2" s="1"/>
  <c r="T28" i="2"/>
  <c r="U28" i="2" s="1"/>
  <c r="T27" i="2"/>
  <c r="U27" i="2" s="1"/>
  <c r="T23" i="2"/>
  <c r="U23" i="2" s="1"/>
  <c r="T22" i="2"/>
  <c r="U22" i="2" s="1"/>
  <c r="T21" i="2"/>
  <c r="U21" i="2" s="1"/>
  <c r="T17" i="2"/>
  <c r="U17" i="2" s="1"/>
  <c r="T16" i="2"/>
  <c r="U16" i="2" s="1"/>
  <c r="T15" i="2"/>
  <c r="U15" i="2" s="1"/>
  <c r="T11" i="2"/>
  <c r="U11" i="2" s="1"/>
  <c r="T10" i="2"/>
  <c r="U10" i="2" s="1"/>
  <c r="T9" i="2"/>
  <c r="U9" i="2" s="1"/>
  <c r="P71" i="2"/>
  <c r="Q71" i="2" s="1"/>
  <c r="P70" i="2"/>
  <c r="Q70" i="2" s="1"/>
  <c r="P69" i="2"/>
  <c r="Q69" i="2" s="1"/>
  <c r="P65" i="2"/>
  <c r="Q65" i="2" s="1"/>
  <c r="P64" i="2"/>
  <c r="Q64" i="2" s="1"/>
  <c r="P63" i="2"/>
  <c r="Q63" i="2" s="1"/>
  <c r="P59" i="2"/>
  <c r="Q59" i="2" s="1"/>
  <c r="P58" i="2"/>
  <c r="Q58" i="2" s="1"/>
  <c r="P57" i="2"/>
  <c r="Q57" i="2" s="1"/>
  <c r="P53" i="2"/>
  <c r="Q53" i="2" s="1"/>
  <c r="P52" i="2"/>
  <c r="Q52" i="2" s="1"/>
  <c r="P51" i="2"/>
  <c r="Q51" i="2" s="1"/>
  <c r="P47" i="2"/>
  <c r="Q47" i="2" s="1"/>
  <c r="P46" i="2"/>
  <c r="Q46" i="2" s="1"/>
  <c r="P45" i="2"/>
  <c r="Q45" i="2" s="1"/>
  <c r="P41" i="2"/>
  <c r="Q41" i="2" s="1"/>
  <c r="P40" i="2"/>
  <c r="Q40" i="2" s="1"/>
  <c r="P39" i="2"/>
  <c r="Q39" i="2" s="1"/>
  <c r="P35" i="2"/>
  <c r="Q35" i="2" s="1"/>
  <c r="P34" i="2"/>
  <c r="Q34" i="2" s="1"/>
  <c r="P33" i="2"/>
  <c r="Q33" i="2" s="1"/>
  <c r="P29" i="2"/>
  <c r="Q29" i="2" s="1"/>
  <c r="P28" i="2"/>
  <c r="Q28" i="2" s="1"/>
  <c r="P27" i="2"/>
  <c r="Q27" i="2" s="1"/>
  <c r="P23" i="2"/>
  <c r="Q23" i="2" s="1"/>
  <c r="P22" i="2"/>
  <c r="Q22" i="2" s="1"/>
  <c r="Q21" i="2"/>
  <c r="P21" i="2"/>
  <c r="P17" i="2"/>
  <c r="Q17" i="2" s="1"/>
  <c r="P16" i="2"/>
  <c r="Q16" i="2" s="1"/>
  <c r="P15" i="2"/>
  <c r="Q15" i="2" s="1"/>
  <c r="Q18" i="2" s="1"/>
  <c r="P11" i="2"/>
  <c r="Q11" i="2" s="1"/>
  <c r="P10" i="2"/>
  <c r="Q10" i="2" s="1"/>
  <c r="P9" i="2"/>
  <c r="Q9" i="2" s="1"/>
  <c r="L71" i="2"/>
  <c r="M71" i="2" s="1"/>
  <c r="L70" i="2"/>
  <c r="M70" i="2" s="1"/>
  <c r="L69" i="2"/>
  <c r="M69" i="2" s="1"/>
  <c r="L65" i="2"/>
  <c r="M65" i="2" s="1"/>
  <c r="L64" i="2"/>
  <c r="M64" i="2" s="1"/>
  <c r="L63" i="2"/>
  <c r="M63" i="2" s="1"/>
  <c r="M66" i="2" s="1"/>
  <c r="L59" i="2"/>
  <c r="M59" i="2" s="1"/>
  <c r="L58" i="2"/>
  <c r="M58" i="2" s="1"/>
  <c r="L57" i="2"/>
  <c r="M57" i="2" s="1"/>
  <c r="L53" i="2"/>
  <c r="M53" i="2" s="1"/>
  <c r="L52" i="2"/>
  <c r="M52" i="2" s="1"/>
  <c r="L51" i="2"/>
  <c r="M51" i="2" s="1"/>
  <c r="L47" i="2"/>
  <c r="M47" i="2" s="1"/>
  <c r="L46" i="2"/>
  <c r="M46" i="2" s="1"/>
  <c r="L45" i="2"/>
  <c r="M45" i="2" s="1"/>
  <c r="L41" i="2"/>
  <c r="M41" i="2" s="1"/>
  <c r="L40" i="2"/>
  <c r="M40" i="2" s="1"/>
  <c r="L39" i="2"/>
  <c r="M39" i="2" s="1"/>
  <c r="L35" i="2"/>
  <c r="M35" i="2" s="1"/>
  <c r="L34" i="2"/>
  <c r="M34" i="2" s="1"/>
  <c r="L33" i="2"/>
  <c r="M33" i="2" s="1"/>
  <c r="L29" i="2"/>
  <c r="M29" i="2" s="1"/>
  <c r="L28" i="2"/>
  <c r="M28" i="2" s="1"/>
  <c r="L27" i="2"/>
  <c r="M27" i="2" s="1"/>
  <c r="L23" i="2"/>
  <c r="M23" i="2" s="1"/>
  <c r="L22" i="2"/>
  <c r="M22" i="2" s="1"/>
  <c r="L21" i="2"/>
  <c r="M21" i="2" s="1"/>
  <c r="L17" i="2"/>
  <c r="M17" i="2" s="1"/>
  <c r="L16" i="2"/>
  <c r="M16" i="2" s="1"/>
  <c r="L15" i="2"/>
  <c r="M15" i="2" s="1"/>
  <c r="L11" i="2"/>
  <c r="M11" i="2" s="1"/>
  <c r="M10" i="2"/>
  <c r="L10" i="2"/>
  <c r="L9" i="2"/>
  <c r="M9" i="2" s="1"/>
  <c r="H71" i="2"/>
  <c r="H70" i="2"/>
  <c r="I70" i="2" s="1"/>
  <c r="H69" i="2"/>
  <c r="H65" i="2"/>
  <c r="H64" i="2"/>
  <c r="I64" i="2" s="1"/>
  <c r="H63" i="2"/>
  <c r="I63" i="2" s="1"/>
  <c r="I66" i="2" s="1"/>
  <c r="H59" i="2"/>
  <c r="I59" i="2" s="1"/>
  <c r="H58" i="2"/>
  <c r="I58" i="2" s="1"/>
  <c r="H57" i="2"/>
  <c r="I57" i="2" s="1"/>
  <c r="I60" i="2" s="1"/>
  <c r="H53" i="2"/>
  <c r="H52" i="2"/>
  <c r="H51" i="2"/>
  <c r="H47" i="2"/>
  <c r="I47" i="2" s="1"/>
  <c r="H46" i="2"/>
  <c r="I46" i="2" s="1"/>
  <c r="H45" i="2"/>
  <c r="I45" i="2" s="1"/>
  <c r="I48" i="2" s="1"/>
  <c r="H41" i="2"/>
  <c r="I41" i="2" s="1"/>
  <c r="H40" i="2"/>
  <c r="I40" i="2" s="1"/>
  <c r="H39" i="2"/>
  <c r="I39" i="2" s="1"/>
  <c r="H35" i="2"/>
  <c r="H34" i="2"/>
  <c r="H33" i="2"/>
  <c r="I33" i="2" s="1"/>
  <c r="I36" i="2" s="1"/>
  <c r="H29" i="2"/>
  <c r="I29" i="2" s="1"/>
  <c r="H28" i="2"/>
  <c r="I28" i="2" s="1"/>
  <c r="H27" i="2"/>
  <c r="I27" i="2" s="1"/>
  <c r="I30" i="2" s="1"/>
  <c r="H23" i="2"/>
  <c r="I23" i="2" s="1"/>
  <c r="I24" i="2" s="1"/>
  <c r="H22" i="2"/>
  <c r="I22" i="2" s="1"/>
  <c r="H21" i="2"/>
  <c r="H17" i="2"/>
  <c r="H16" i="2"/>
  <c r="H15" i="2"/>
  <c r="I15" i="2" s="1"/>
  <c r="I18" i="2" s="1"/>
  <c r="H10" i="2"/>
  <c r="I10" i="2" s="1"/>
  <c r="H11" i="2"/>
  <c r="I11" i="2" s="1"/>
  <c r="I71" i="2"/>
  <c r="I69" i="2"/>
  <c r="I65" i="2"/>
  <c r="I53" i="2"/>
  <c r="I52" i="2"/>
  <c r="I51" i="2"/>
  <c r="I54" i="2" s="1"/>
  <c r="I35" i="2"/>
  <c r="I34" i="2"/>
  <c r="I21" i="2"/>
  <c r="I17" i="2"/>
  <c r="I16" i="2"/>
  <c r="H9" i="2"/>
  <c r="I9" i="2" s="1"/>
  <c r="I12" i="2" s="1"/>
  <c r="I42" i="2" l="1"/>
  <c r="I73" i="2" s="1"/>
  <c r="M72" i="2"/>
  <c r="Q72" i="2"/>
  <c r="Y42" i="2"/>
  <c r="U72" i="2"/>
  <c r="Y54" i="2"/>
  <c r="Y66" i="2"/>
  <c r="U60" i="2"/>
  <c r="U54" i="2"/>
  <c r="U24" i="2"/>
  <c r="U48" i="2"/>
  <c r="U36" i="2"/>
  <c r="Y18" i="2"/>
  <c r="U18" i="2"/>
  <c r="U12" i="2"/>
  <c r="Q60" i="2"/>
  <c r="Q54" i="2"/>
  <c r="Q48" i="2"/>
  <c r="Q36" i="2"/>
  <c r="Q24" i="2"/>
  <c r="Q12" i="2"/>
  <c r="M30" i="2"/>
  <c r="M54" i="2"/>
  <c r="M42" i="2"/>
  <c r="M24" i="2"/>
  <c r="M18" i="2"/>
  <c r="Y12" i="2"/>
  <c r="Y24" i="2"/>
  <c r="Y36" i="2"/>
  <c r="Y48" i="2"/>
  <c r="Y60" i="2"/>
  <c r="U66" i="2"/>
  <c r="U30" i="2"/>
  <c r="U42" i="2"/>
  <c r="Q66" i="2"/>
  <c r="Q30" i="2"/>
  <c r="Q42" i="2"/>
  <c r="M48" i="2"/>
  <c r="M12" i="2"/>
  <c r="M60" i="2"/>
  <c r="M36" i="2"/>
  <c r="I72" i="2"/>
  <c r="U73" i="2" l="1"/>
  <c r="Q73" i="2"/>
  <c r="M73" i="2"/>
  <c r="AD7" i="2" s="1"/>
  <c r="Y73" i="2"/>
</calcChain>
</file>

<file path=xl/sharedStrings.xml><?xml version="1.0" encoding="utf-8"?>
<sst xmlns="http://schemas.openxmlformats.org/spreadsheetml/2006/main" count="1337" uniqueCount="180">
  <si>
    <t>Results</t>
  </si>
  <si>
    <t>Hyperparameter Optimizations:</t>
  </si>
  <si>
    <t>Temperature</t>
  </si>
  <si>
    <t>Model</t>
  </si>
  <si>
    <t>Response Variable</t>
  </si>
  <si>
    <t>Features</t>
  </si>
  <si>
    <t>No SA</t>
  </si>
  <si>
    <t>LSTM</t>
  </si>
  <si>
    <t>n_seq</t>
  </si>
  <si>
    <t>N/A</t>
  </si>
  <si>
    <t>Optimizer</t>
  </si>
  <si>
    <t>Learning Rate</t>
  </si>
  <si>
    <t>Filters (CNN)</t>
  </si>
  <si>
    <t>LSTM Units</t>
  </si>
  <si>
    <t>Dropout Rate</t>
  </si>
  <si>
    <t>SGD</t>
  </si>
  <si>
    <t>CNN-LSTM</t>
  </si>
  <si>
    <t>Specific Humidity</t>
  </si>
  <si>
    <t>RMSE</t>
  </si>
  <si>
    <t>Adam</t>
  </si>
  <si>
    <t>512</t>
  </si>
  <si>
    <t>Activation Function</t>
  </si>
  <si>
    <t>tanh</t>
  </si>
  <si>
    <t>Best Trial</t>
  </si>
  <si>
    <t>No GHI</t>
  </si>
  <si>
    <t>1</t>
  </si>
  <si>
    <t>relu</t>
  </si>
  <si>
    <t>1024</t>
  </si>
  <si>
    <t>sigmoid</t>
  </si>
  <si>
    <t>Accuracy</t>
  </si>
  <si>
    <t>time step</t>
  </si>
  <si>
    <t>t+1</t>
  </si>
  <si>
    <t>t+2</t>
  </si>
  <si>
    <t>t+3</t>
  </si>
  <si>
    <t>MAE</t>
  </si>
  <si>
    <t>MAPE</t>
  </si>
  <si>
    <t>R2 Score</t>
  </si>
  <si>
    <t>features</t>
  </si>
  <si>
    <t>All</t>
  </si>
  <si>
    <t>Fold 1</t>
  </si>
  <si>
    <t>Fold 5</t>
  </si>
  <si>
    <t>Fold 4</t>
  </si>
  <si>
    <t>Fold 3</t>
  </si>
  <si>
    <t>Fold 2</t>
  </si>
  <si>
    <t>Actual</t>
  </si>
  <si>
    <t>Predicted</t>
  </si>
  <si>
    <t>Difference</t>
  </si>
  <si>
    <t>Weather Station 1</t>
  </si>
  <si>
    <t>Abs(Diff)</t>
  </si>
  <si>
    <t>Weather Station 2</t>
  </si>
  <si>
    <t>Weather Station 3</t>
  </si>
  <si>
    <t>Weather Station 4</t>
  </si>
  <si>
    <t>Weather Station 5</t>
  </si>
  <si>
    <t>Weather Station 6</t>
  </si>
  <si>
    <t>Weather Station 7</t>
  </si>
  <si>
    <t>Weather Station 8</t>
  </si>
  <si>
    <t>Weather Station 9</t>
  </si>
  <si>
    <t>Weather Station 10</t>
  </si>
  <si>
    <t>Weather Station 11</t>
  </si>
  <si>
    <t>Avg Diff</t>
  </si>
  <si>
    <t>Total Avg</t>
  </si>
  <si>
    <t>.</t>
  </si>
  <si>
    <t>All Folds</t>
  </si>
  <si>
    <t>Total Average Difference</t>
  </si>
  <si>
    <t>RMSE Average</t>
  </si>
  <si>
    <t>3</t>
  </si>
  <si>
    <t>256</t>
  </si>
  <si>
    <t>No ONI</t>
  </si>
  <si>
    <t>6</t>
  </si>
  <si>
    <t>12</t>
  </si>
  <si>
    <t>60</t>
  </si>
  <si>
    <t>Individual RMSE values for all folds</t>
  </si>
  <si>
    <t>Best Model Fit (trials=100):</t>
  </si>
  <si>
    <t xml:space="preserve">MA (q)  </t>
  </si>
  <si>
    <t>AR (p)</t>
  </si>
  <si>
    <t>Avg RMSE</t>
  </si>
  <si>
    <t>ARIMA Hyperparameter Optimization Model Fitting</t>
  </si>
  <si>
    <t>10</t>
  </si>
  <si>
    <t>[0.025894159451127052, 0.02126801200211048, 0.03204734995961189, 0.04114377871155739, 0.03079839237034321]</t>
  </si>
  <si>
    <t>CI Upper</t>
  </si>
  <si>
    <t>CI Lower</t>
  </si>
  <si>
    <t>RMSE STD</t>
  </si>
  <si>
    <t>61</t>
  </si>
  <si>
    <t>[0.017421182245016098, 0.017802231013774872, 0.01992889493703842, 0.016836514696478844, 0.015012707561254501]</t>
  </si>
  <si>
    <t>82</t>
  </si>
  <si>
    <t>[0.013658237643539906, 0.01719057746231556, 0.0178495105355978, 0.01615128479897976, 0.011208858340978622]</t>
  </si>
  <si>
    <t>27</t>
  </si>
  <si>
    <t>[0.01784919574856758, 0.023386694490909576, 0.028912998735904694, 0.03380799666047096, 0.019283300265669823]</t>
  </si>
  <si>
    <t>[0.020612768828868866, 0.023255499079823494, 0.029897458851337433, 0.03317608684301376, 0.019320569932460785]</t>
  </si>
  <si>
    <t>42</t>
  </si>
  <si>
    <t>[0.016228627413511276, 0.022138254716992378, 0.02682165428996086, 0.029974306002259254, 0.016112757846713066]</t>
  </si>
  <si>
    <t>99</t>
  </si>
  <si>
    <t>[0.01836271956562996, 0.021432463079690933, 0.02682749554514885, 0.03261449560523033, 0.0174654982984066]</t>
  </si>
  <si>
    <t>75</t>
  </si>
  <si>
    <t>[0.01811363361775875, 0.024592144414782524, 0.02883552759885788, 0.03319515287876129, 0.019392821937799454]</t>
  </si>
  <si>
    <t>85</t>
  </si>
  <si>
    <t>[0.054280176758766174, 0.059719398617744446, 0.07351742684841156, 0.07260225713253021, 0.05932998284697533]</t>
  </si>
  <si>
    <t>91</t>
  </si>
  <si>
    <t>[0.05794515833258629, 0.06154700368642807, 0.07128743827342987, 0.07135432213544846, 0.05880168452858925]</t>
  </si>
  <si>
    <t>[0.05725911632180214, 0.05964706838130951, 0.07230478525161743, 0.07220066338777542, 0.05942148342728615]</t>
  </si>
  <si>
    <t>81</t>
  </si>
  <si>
    <t>[0.05505802482366562, 0.05934920534491539, 0.06947251409292221, 0.06619785726070404, 0.05632748454809189]</t>
  </si>
  <si>
    <t>[0.05669056996703148, 0.05820545181632042, 0.07106347382068634, 0.06844878941774368, 0.057772889733314514]</t>
  </si>
  <si>
    <t>80</t>
  </si>
  <si>
    <t>49</t>
  </si>
  <si>
    <t>[0.05110745504498482, 0.059719596058130264, 0.06309927254915237, 0.07233674824237823, 0.05436030402779579]</t>
  </si>
  <si>
    <t>97</t>
  </si>
  <si>
    <t>[0.04081575199961662, 0.0424196831882, 0.052468132227659225, 0.06192908436059952, 0.04526304081082344]</t>
  </si>
  <si>
    <t>70</t>
  </si>
  <si>
    <t>[0.03847917914390564, 0.043218716979026794, 0.055227283388376236, 0.06213202327489853, 0.04800330102443695]</t>
  </si>
  <si>
    <t>62</t>
  </si>
  <si>
    <t>[0.05739310756325722, 0.06071412190794945, 0.07280246168375015, 0.07271604984998703, 0.057159747928380966]</t>
  </si>
  <si>
    <t>[0.018034348264336586, 0.023353051394224167, 0.02859247475862503, 0.03425142541527748, 0.01903075911104679]</t>
  </si>
  <si>
    <t>[0.0355488546192646, 0.031698182225227356, 0.05592479929327965, 0.0423433892428875, 0.046196676790714264]</t>
  </si>
  <si>
    <t>56</t>
  </si>
  <si>
    <t>[0.031347401440143585, 0.03457336872816086, 0.05158032476902008, 0.03897654637694359, 0.04255129024386406]</t>
  </si>
  <si>
    <t>[0.015520330518484116, 0.01797584816813469, 0.018809670582413673, 0.022205613553524017, 0.010675263591110706]</t>
  </si>
  <si>
    <t>[0.030682526528835297, 0.03892310708761215, 0.04652285575866699, 0.0381121002137661, 0.036519937217235565]</t>
  </si>
  <si>
    <t>98</t>
  </si>
  <si>
    <t>[0.03845223784446716, 0.030965564772486687, 0.0552881620824337, 0.04446757212281227, 0.044571418315172195]</t>
  </si>
  <si>
    <t>92</t>
  </si>
  <si>
    <t>[0.020267844200134277, 0.023960592225193977, 0.02931263856589794, 0.02564370073378086, 0.01533429604023695]</t>
  </si>
  <si>
    <t>[0.019478702917695045, 0.016790831461548805, 0.02690994180738926, 0.019347088411450386, 0.01761457324028015]</t>
  </si>
  <si>
    <t>52</t>
  </si>
  <si>
    <t>[0.025561029091477394, 0.02195162884891033, 0.030603773891925812, 0.041333138942718506, 0.026808105409145355]</t>
  </si>
  <si>
    <t>[0.019434910267591476, 0.01600170135498047, 0.019337212666869164, 0.014177422970533371, 0.015586388297379017]</t>
  </si>
  <si>
    <t>Yearly Binned Models:</t>
  </si>
  <si>
    <t>5</t>
  </si>
  <si>
    <t>Monthly Binned Models:</t>
  </si>
  <si>
    <t>94</t>
  </si>
  <si>
    <t>RMSProp</t>
  </si>
  <si>
    <t>[0.026299215853214264, 0.021953629329800606, 0.030351955443620682, 0.042501870542764664, 0.030490441247820854]</t>
  </si>
  <si>
    <t>66</t>
  </si>
  <si>
    <t>[0.0264420323073864, 0.021391527727246284, 0.030094360932707787, 0.04126952588558197, 0.02684469148516655]</t>
  </si>
  <si>
    <t>79</t>
  </si>
  <si>
    <t>[0.0699555054306984, 0.05361571162939072, 0.0832238644361496, 0.10231557488441467, 0.07761036604642868]</t>
  </si>
  <si>
    <t>74</t>
  </si>
  <si>
    <t>[0.03646571561694145, 0.032479576766490936, 0.057501789182424545, 0.044312939047813416, 0.04505119472742081]</t>
  </si>
  <si>
    <t>[0.03549659624695778, 0.032413505017757416, 0.05561570078134537, 0.04774607717990875, 0.0442739762365818]</t>
  </si>
  <si>
    <t>[0.019073443487286568, 0.02173822559416294, 0.032025836408138275, 0.033760637044906616, 0.027100084349513054]</t>
  </si>
  <si>
    <t>69</t>
  </si>
  <si>
    <t>[0.015927664935588837, 0.019457196816802025, 0.01862134225666523, 0.016567131504416466, 0.01416387502104044]</t>
  </si>
  <si>
    <t>[0.0168568454682827, 0.019671594724059105, 0.02135355956852436, 0.01775273121893406, 0.016487039625644684]</t>
  </si>
  <si>
    <t>[0.05695909634232521, 0.05226720869541168, 0.0622183233499527, 0.081431545317173, 0.06213223934173584]</t>
  </si>
  <si>
    <t>[0.03782293573021889, 0.04260823503136635, 0.0544033907353878, 0.06025269255042076, 0.046120986342430115]</t>
  </si>
  <si>
    <t>83</t>
  </si>
  <si>
    <t>[0.022303422912955284, 0.02493550069630146, 0.032134152948856354, 0.038703713566064835, 0.026567809283733368]</t>
  </si>
  <si>
    <t>[0.06728477030992508, 0.05761592462658882, 0.08896518498659134, 0.09604286402463913, 0.07774535566568375]</t>
  </si>
  <si>
    <t>68</t>
  </si>
  <si>
    <t>Accuracy (Scaled Values)</t>
  </si>
  <si>
    <t>31</t>
  </si>
  <si>
    <t>[0.042394403368234634, 0.045098088681697845, 0.05630620941519737, 0.06237003952264786, 0.04875399172306061]</t>
  </si>
  <si>
    <t>19</t>
  </si>
  <si>
    <t>[0.043001655489206314, 0.04448606073856354, 0.054981574416160583, 0.06251869350671768, 0.04836897552013397]</t>
  </si>
  <si>
    <t>RMSE Fold 1</t>
  </si>
  <si>
    <t>RMSE Fold 5</t>
  </si>
  <si>
    <t>RMSE Fold 4</t>
  </si>
  <si>
    <t>RMSE Fold 3</t>
  </si>
  <si>
    <t>RMSE Fold 2</t>
  </si>
  <si>
    <t>Average RMSE</t>
  </si>
  <si>
    <t>Average MAE</t>
  </si>
  <si>
    <t>Average MAPE</t>
  </si>
  <si>
    <t>Average R2 Score</t>
  </si>
  <si>
    <t>Accuracy (Unscaled)</t>
  </si>
  <si>
    <t>35</t>
  </si>
  <si>
    <t>[0.04041643440723419, 0.04416409134864807, 0.05620400607585907, 0.06402703374624252, 0.04936831071972847]</t>
  </si>
  <si>
    <t>78</t>
  </si>
  <si>
    <t>[0.014884875155985355, 0.01744353026151657, 0.025462977588176727, 0.023581387475132942, 0.017180930823087692]</t>
  </si>
  <si>
    <t>[0.023278212174773216, 0.02557617425918579, 0.029494179412722588, 0.03798072785139084, 0.02724539488554001]</t>
  </si>
  <si>
    <t>[0.06173151358962059, 0.046613264828920364, 0.07495468109846115, 0.08225483447313309, 0.06503096967935562]</t>
  </si>
  <si>
    <t>40</t>
  </si>
  <si>
    <t>48</t>
  </si>
  <si>
    <t>[0.06516171991825104, 0.05991170182824135, 0.08209428936243057, 0.0976945087313652, 0.08277694880962372]</t>
  </si>
  <si>
    <t>[0.047666534781455994, 0.05321182310581207, 0.06995537877082825, 0.08843991160392761, 0.0692932978272438]</t>
  </si>
  <si>
    <t>43</t>
  </si>
  <si>
    <t>[0.042313531041145325, 0.05110793933272362, 0.06351163238286972, 0.06419646739959717, 0.05570153892040253]</t>
  </si>
  <si>
    <t>55</t>
  </si>
  <si>
    <t>[0.05161529406905174, 0.04834244027733803, 0.07278178632259369, 0.08038552850484848, 0.06707189232110977]</t>
  </si>
  <si>
    <t>4</t>
  </si>
  <si>
    <t>[0.06150340661406517, 0.060546960681676865, 0.08885558694601059, 0.10247880965471268, 0.07931020110845566]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</si>
</sst>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C1F8-AD11-4A7F-989C-BC369991F6F8}">
  <dimension ref="A1:E8"/>
  <sheetViews>
    <sheetView workbookViewId="0">
      <selection sqref="A1:E7"/>
    </sheetView>
  </sheetViews>
  <sheetFormatPr defaultRowHeight="14.25" x14ac:dyDescent="0.45"/>
  <cols>
    <col min="1" max="1" width="9.06640625" style="1"/>
    <col min="2" max="5" width="6.19921875" style="1" bestFit="1" customWidth="1"/>
  </cols>
  <sheetData>
    <row r="1" spans="1:5" ht="26.65" customHeight="1" thickTop="1" thickBot="1" x14ac:dyDescent="0.5">
      <c r="A1" s="37" t="s">
        <v>76</v>
      </c>
      <c r="B1" s="38"/>
      <c r="C1" s="38"/>
      <c r="D1" s="38"/>
      <c r="E1" s="39"/>
    </row>
    <row r="2" spans="1:5" ht="15" thickTop="1" thickBot="1" x14ac:dyDescent="0.5">
      <c r="A2" s="3" t="s">
        <v>75</v>
      </c>
      <c r="B2" s="36" t="s">
        <v>73</v>
      </c>
      <c r="C2" s="36"/>
      <c r="D2" s="36"/>
      <c r="E2" s="36"/>
    </row>
    <row r="3" spans="1:5" ht="15" thickTop="1" thickBot="1" x14ac:dyDescent="0.5">
      <c r="A3" s="3" t="s">
        <v>74</v>
      </c>
      <c r="B3" s="17">
        <v>0</v>
      </c>
      <c r="C3" s="18">
        <v>1</v>
      </c>
      <c r="D3" s="18">
        <v>2</v>
      </c>
      <c r="E3" s="19">
        <v>3</v>
      </c>
    </row>
    <row r="4" spans="1:5" ht="15" thickTop="1" thickBot="1" x14ac:dyDescent="0.5">
      <c r="A4" s="14">
        <v>0</v>
      </c>
      <c r="B4" s="20">
        <v>3.9116441017830302E-2</v>
      </c>
      <c r="C4" s="21">
        <v>7.4504630461442498E-2</v>
      </c>
      <c r="D4" s="21">
        <v>9.3588633216393102E-2</v>
      </c>
      <c r="E4" s="33">
        <v>0.10827131442016</v>
      </c>
    </row>
    <row r="5" spans="1:5" ht="14.65" thickBot="1" x14ac:dyDescent="0.5">
      <c r="A5" s="15">
        <v>1</v>
      </c>
      <c r="B5" s="22">
        <v>0.146261033833057</v>
      </c>
      <c r="C5" s="23">
        <v>0.15291525321188701</v>
      </c>
      <c r="D5" s="23">
        <v>0.149170475438725</v>
      </c>
      <c r="E5" s="24">
        <v>0.14960847451728601</v>
      </c>
    </row>
    <row r="6" spans="1:5" ht="14.65" thickBot="1" x14ac:dyDescent="0.5">
      <c r="A6" s="15">
        <v>2</v>
      </c>
      <c r="B6" s="22">
        <v>0.15724085264622001</v>
      </c>
      <c r="C6" s="23">
        <v>0.15940083918357401</v>
      </c>
      <c r="D6" s="23">
        <v>0.22948193672372899</v>
      </c>
      <c r="E6" s="24">
        <v>0.13524118291558199</v>
      </c>
    </row>
    <row r="7" spans="1:5" ht="14.65" thickBot="1" x14ac:dyDescent="0.5">
      <c r="A7" s="16">
        <v>3</v>
      </c>
      <c r="B7" s="25">
        <v>0.123917589304434</v>
      </c>
      <c r="C7" s="26">
        <v>0.14607097813683101</v>
      </c>
      <c r="D7" s="26">
        <v>0.18413363870190499</v>
      </c>
      <c r="E7" s="27">
        <v>0.11836194833661</v>
      </c>
    </row>
    <row r="8" spans="1:5" ht="14.65" thickTop="1" x14ac:dyDescent="0.45"/>
  </sheetData>
  <mergeCells count="2">
    <mergeCell ref="B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05C6-75C9-4A48-9727-53AED497EF04}">
  <dimension ref="A1:Y140"/>
  <sheetViews>
    <sheetView tabSelected="1" topLeftCell="A4" workbookViewId="0">
      <selection activeCell="L15" sqref="L15"/>
    </sheetView>
  </sheetViews>
  <sheetFormatPr defaultRowHeight="14.25" x14ac:dyDescent="0.45"/>
  <cols>
    <col min="1" max="1" width="25.86328125" style="2" bestFit="1" customWidth="1"/>
    <col min="2" max="2" width="23.3984375" style="2" customWidth="1"/>
    <col min="3" max="4" width="9.06640625" style="2"/>
    <col min="5" max="5" width="14.86328125" style="2" bestFit="1" customWidth="1"/>
    <col min="6" max="6" width="11.53125" style="2" bestFit="1" customWidth="1"/>
    <col min="7" max="7" width="9.06640625" style="2"/>
    <col min="8" max="8" width="16.06640625" style="2" bestFit="1" customWidth="1"/>
    <col min="9" max="9" width="9.59765625" style="2" bestFit="1" customWidth="1"/>
    <col min="10" max="10" width="11.33203125" style="2" bestFit="1" customWidth="1"/>
    <col min="11" max="11" width="8.06640625" style="2" bestFit="1" customWidth="1"/>
    <col min="12" max="12" width="12.1328125" style="31" bestFit="1" customWidth="1"/>
    <col min="13" max="15" width="12.1328125" style="31" customWidth="1"/>
    <col min="16" max="16" width="104.53125" style="31" bestFit="1" customWidth="1"/>
    <col min="17" max="17" width="10.53125" style="31" bestFit="1" customWidth="1"/>
    <col min="18" max="21" width="10.53125" style="31" customWidth="1"/>
    <col min="22" max="22" width="12.1328125" style="31" bestFit="1" customWidth="1"/>
    <col min="23" max="23" width="11.33203125" style="31" bestFit="1" customWidth="1"/>
    <col min="24" max="24" width="12.33203125" style="2" bestFit="1" customWidth="1"/>
    <col min="25" max="25" width="14.46484375" style="31" bestFit="1" customWidth="1"/>
    <col min="26" max="16384" width="9.06640625" style="29"/>
  </cols>
  <sheetData>
    <row r="1" spans="1:25" x14ac:dyDescent="0.45">
      <c r="A1" s="28" t="s">
        <v>0</v>
      </c>
    </row>
    <row r="2" spans="1:25" x14ac:dyDescent="0.45">
      <c r="A2" s="28"/>
    </row>
    <row r="3" spans="1:25" x14ac:dyDescent="0.45">
      <c r="A3" s="28" t="s">
        <v>1</v>
      </c>
    </row>
    <row r="4" spans="1:25" x14ac:dyDescent="0.45">
      <c r="A4" s="28" t="s">
        <v>72</v>
      </c>
    </row>
    <row r="5" spans="1:25" ht="14.65" thickBot="1" x14ac:dyDescent="0.5"/>
    <row r="6" spans="1:25" ht="15" thickTop="1" thickBot="1" x14ac:dyDescent="0.5">
      <c r="A6" s="2" t="s">
        <v>128</v>
      </c>
      <c r="L6" s="40" t="s">
        <v>149</v>
      </c>
      <c r="M6" s="41"/>
      <c r="N6" s="41"/>
      <c r="O6" s="41"/>
      <c r="P6" s="42"/>
      <c r="Q6" s="43" t="s">
        <v>163</v>
      </c>
      <c r="R6" s="44"/>
      <c r="S6" s="44"/>
      <c r="T6" s="44"/>
      <c r="U6" s="44"/>
      <c r="V6" s="44"/>
      <c r="W6" s="44"/>
      <c r="X6" s="44"/>
      <c r="Y6" s="42"/>
    </row>
    <row r="7" spans="1:25" ht="15" thickTop="1" thickBot="1" x14ac:dyDescent="0.5">
      <c r="A7" s="4" t="s">
        <v>3</v>
      </c>
      <c r="B7" s="4" t="s">
        <v>4</v>
      </c>
      <c r="C7" s="4" t="s">
        <v>5</v>
      </c>
      <c r="D7" s="4" t="s">
        <v>8</v>
      </c>
      <c r="E7" s="4" t="s">
        <v>12</v>
      </c>
      <c r="F7" s="4" t="s">
        <v>11</v>
      </c>
      <c r="G7" s="4" t="s">
        <v>10</v>
      </c>
      <c r="H7" s="4" t="s">
        <v>21</v>
      </c>
      <c r="I7" s="4" t="s">
        <v>13</v>
      </c>
      <c r="J7" s="4" t="s">
        <v>14</v>
      </c>
      <c r="K7" s="4" t="s">
        <v>23</v>
      </c>
      <c r="L7" s="8" t="s">
        <v>64</v>
      </c>
      <c r="M7" s="32" t="s">
        <v>81</v>
      </c>
      <c r="N7" s="32" t="s">
        <v>80</v>
      </c>
      <c r="O7" s="32" t="s">
        <v>79</v>
      </c>
      <c r="P7" s="4" t="s">
        <v>71</v>
      </c>
      <c r="Q7" s="4" t="s">
        <v>154</v>
      </c>
      <c r="R7" s="4" t="s">
        <v>158</v>
      </c>
      <c r="S7" s="4" t="s">
        <v>157</v>
      </c>
      <c r="T7" s="4" t="s">
        <v>156</v>
      </c>
      <c r="U7" s="4" t="s">
        <v>155</v>
      </c>
      <c r="V7" s="8" t="s">
        <v>159</v>
      </c>
      <c r="W7" s="32" t="s">
        <v>160</v>
      </c>
      <c r="X7" s="32" t="s">
        <v>161</v>
      </c>
      <c r="Y7" s="8" t="s">
        <v>162</v>
      </c>
    </row>
    <row r="8" spans="1:25" ht="15" thickTop="1" thickBot="1" x14ac:dyDescent="0.5">
      <c r="A8" s="4" t="s">
        <v>7</v>
      </c>
      <c r="B8" s="4" t="s">
        <v>2</v>
      </c>
      <c r="C8" s="4" t="s">
        <v>38</v>
      </c>
      <c r="D8" s="4" t="s">
        <v>25</v>
      </c>
      <c r="E8" s="4" t="s">
        <v>9</v>
      </c>
      <c r="F8" s="8">
        <v>8.4566004249851598E-2</v>
      </c>
      <c r="G8" s="4" t="s">
        <v>19</v>
      </c>
      <c r="H8" s="4" t="s">
        <v>26</v>
      </c>
      <c r="I8" s="4" t="s">
        <v>66</v>
      </c>
      <c r="J8" s="8">
        <v>0.49761129268930199</v>
      </c>
      <c r="K8" s="4" t="s">
        <v>77</v>
      </c>
      <c r="L8" s="8">
        <v>3.0230338498949998E-2</v>
      </c>
      <c r="M8" s="32">
        <v>6.6611281040656698E-3</v>
      </c>
      <c r="N8" s="32">
        <f t="shared" ref="N8:N39" si="0">IF(OR(L8="",M8=""),"",L8-2*M8)</f>
        <v>1.6908082290818659E-2</v>
      </c>
      <c r="O8" s="32">
        <f t="shared" ref="O8:O39" si="1">IF(OR(L8="",M8=""),"",L8+2*M8)</f>
        <v>4.3552594707081338E-2</v>
      </c>
      <c r="P8" s="4" t="s">
        <v>78</v>
      </c>
      <c r="Q8" s="34"/>
      <c r="R8" s="34"/>
      <c r="S8" s="34"/>
      <c r="T8" s="34"/>
      <c r="U8" s="34"/>
      <c r="V8" s="32"/>
      <c r="W8" s="32"/>
      <c r="X8" s="32"/>
      <c r="Y8" s="8"/>
    </row>
    <row r="9" spans="1:25" ht="15" thickTop="1" thickBot="1" x14ac:dyDescent="0.5">
      <c r="A9" s="4" t="s">
        <v>7</v>
      </c>
      <c r="B9" s="4" t="s">
        <v>2</v>
      </c>
      <c r="C9" s="4" t="s">
        <v>6</v>
      </c>
      <c r="D9" s="4" t="s">
        <v>25</v>
      </c>
      <c r="E9" s="4" t="s">
        <v>9</v>
      </c>
      <c r="F9" s="8">
        <v>2.0125309703437899E-2</v>
      </c>
      <c r="G9" s="4" t="s">
        <v>130</v>
      </c>
      <c r="H9" s="4" t="s">
        <v>26</v>
      </c>
      <c r="I9" s="4" t="s">
        <v>20</v>
      </c>
      <c r="J9" s="8">
        <v>0.24629688890615301</v>
      </c>
      <c r="K9" s="4" t="s">
        <v>129</v>
      </c>
      <c r="L9" s="8">
        <v>3.03194224834442E-2</v>
      </c>
      <c r="M9" s="32">
        <v>6.8496847076139501E-3</v>
      </c>
      <c r="N9" s="32">
        <f t="shared" si="0"/>
        <v>1.66200530682163E-2</v>
      </c>
      <c r="O9" s="32">
        <f t="shared" si="1"/>
        <v>4.4018791898672097E-2</v>
      </c>
      <c r="P9" s="4" t="s">
        <v>131</v>
      </c>
      <c r="Q9" s="34"/>
      <c r="R9" s="34"/>
      <c r="S9" s="34"/>
      <c r="T9" s="34"/>
      <c r="U9" s="34"/>
      <c r="V9" s="32"/>
      <c r="W9" s="32"/>
      <c r="X9" s="32"/>
      <c r="Y9" s="8"/>
    </row>
    <row r="10" spans="1:25" ht="15" thickTop="1" thickBot="1" x14ac:dyDescent="0.5">
      <c r="A10" s="4" t="s">
        <v>7</v>
      </c>
      <c r="B10" s="4" t="s">
        <v>2</v>
      </c>
      <c r="C10" s="4" t="s">
        <v>24</v>
      </c>
      <c r="D10" s="4" t="s">
        <v>25</v>
      </c>
      <c r="E10" s="4" t="s">
        <v>9</v>
      </c>
      <c r="F10" s="8">
        <v>0.11014893392526801</v>
      </c>
      <c r="G10" s="4" t="s">
        <v>19</v>
      </c>
      <c r="H10" s="4" t="s">
        <v>26</v>
      </c>
      <c r="I10" s="4" t="s">
        <v>66</v>
      </c>
      <c r="J10" s="8">
        <v>0.30928234919484598</v>
      </c>
      <c r="K10" s="4" t="s">
        <v>132</v>
      </c>
      <c r="L10" s="8">
        <v>2.9208427667617699E-2</v>
      </c>
      <c r="M10" s="32">
        <v>6.6422749819725199E-3</v>
      </c>
      <c r="N10" s="32">
        <f t="shared" si="0"/>
        <v>1.5923877703672658E-2</v>
      </c>
      <c r="O10" s="32">
        <f t="shared" si="1"/>
        <v>4.2492977631562741E-2</v>
      </c>
      <c r="P10" s="4" t="s">
        <v>133</v>
      </c>
      <c r="Q10" s="34"/>
      <c r="R10" s="34"/>
      <c r="S10" s="34"/>
      <c r="T10" s="34"/>
      <c r="U10" s="34"/>
      <c r="V10" s="32"/>
      <c r="W10" s="32"/>
      <c r="X10" s="32"/>
      <c r="Y10" s="8"/>
    </row>
    <row r="11" spans="1:25" ht="15" thickTop="1" thickBot="1" x14ac:dyDescent="0.5">
      <c r="A11" s="4" t="s">
        <v>7</v>
      </c>
      <c r="B11" s="4" t="s">
        <v>2</v>
      </c>
      <c r="C11" s="4" t="s">
        <v>67</v>
      </c>
      <c r="D11" s="4" t="s">
        <v>25</v>
      </c>
      <c r="E11" s="4" t="s">
        <v>9</v>
      </c>
      <c r="F11" s="8">
        <v>6.4232706167529297E-2</v>
      </c>
      <c r="G11" s="4" t="s">
        <v>19</v>
      </c>
      <c r="H11" s="4" t="s">
        <v>26</v>
      </c>
      <c r="I11" s="4" t="s">
        <v>20</v>
      </c>
      <c r="J11" s="8">
        <v>0.179035098736608</v>
      </c>
      <c r="K11" s="4" t="s">
        <v>123</v>
      </c>
      <c r="L11" s="8">
        <v>2.9251535236835401E-2</v>
      </c>
      <c r="M11" s="32">
        <v>6.6433803999254599E-3</v>
      </c>
      <c r="N11" s="32">
        <f t="shared" si="0"/>
        <v>1.5964774436984481E-2</v>
      </c>
      <c r="O11" s="32">
        <f t="shared" si="1"/>
        <v>4.2538296036686324E-2</v>
      </c>
      <c r="P11" s="4" t="s">
        <v>124</v>
      </c>
      <c r="Q11" s="34"/>
      <c r="R11" s="34"/>
      <c r="S11" s="34"/>
      <c r="T11" s="34"/>
      <c r="U11" s="34"/>
      <c r="V11" s="32"/>
      <c r="W11" s="32"/>
      <c r="X11" s="32"/>
      <c r="Y11" s="8"/>
    </row>
    <row r="12" spans="1:25" ht="15" thickTop="1" thickBot="1" x14ac:dyDescent="0.5">
      <c r="A12" s="4" t="s">
        <v>7</v>
      </c>
      <c r="B12" s="4" t="s">
        <v>2</v>
      </c>
      <c r="C12" s="4" t="s">
        <v>38</v>
      </c>
      <c r="D12" s="4" t="s">
        <v>65</v>
      </c>
      <c r="E12" s="4" t="s">
        <v>9</v>
      </c>
      <c r="F12" s="8">
        <v>3.0627019615005802E-2</v>
      </c>
      <c r="G12" s="4" t="s">
        <v>130</v>
      </c>
      <c r="H12" s="4" t="s">
        <v>26</v>
      </c>
      <c r="I12" s="4" t="s">
        <v>27</v>
      </c>
      <c r="J12" s="8">
        <v>0.27038339771809999</v>
      </c>
      <c r="K12" s="4" t="s">
        <v>134</v>
      </c>
      <c r="L12" s="8">
        <v>7.7344204485416401E-2</v>
      </c>
      <c r="M12" s="32">
        <v>1.5974009075097099E-2</v>
      </c>
      <c r="N12" s="32">
        <f t="shared" si="0"/>
        <v>4.5396186335222202E-2</v>
      </c>
      <c r="O12" s="32">
        <f t="shared" si="1"/>
        <v>0.1092922226356106</v>
      </c>
      <c r="P12" s="30" t="s">
        <v>135</v>
      </c>
      <c r="Q12" s="35"/>
      <c r="R12" s="35"/>
      <c r="S12" s="35"/>
      <c r="T12" s="35"/>
      <c r="U12" s="35"/>
      <c r="V12" s="32"/>
      <c r="W12" s="32"/>
      <c r="X12" s="32"/>
      <c r="Y12" s="8"/>
    </row>
    <row r="13" spans="1:25" ht="15" thickTop="1" thickBot="1" x14ac:dyDescent="0.5">
      <c r="A13" s="4" t="s">
        <v>7</v>
      </c>
      <c r="B13" s="4" t="s">
        <v>2</v>
      </c>
      <c r="C13" s="4" t="s">
        <v>6</v>
      </c>
      <c r="D13" s="4" t="s">
        <v>65</v>
      </c>
      <c r="E13" s="4" t="s">
        <v>9</v>
      </c>
      <c r="F13" s="8">
        <v>0.30861173110805101</v>
      </c>
      <c r="G13" s="4" t="s">
        <v>19</v>
      </c>
      <c r="H13" s="4" t="s">
        <v>26</v>
      </c>
      <c r="I13" s="4" t="s">
        <v>27</v>
      </c>
      <c r="J13" s="8">
        <v>0.44613235732750101</v>
      </c>
      <c r="K13" s="4" t="s">
        <v>171</v>
      </c>
      <c r="L13" s="8">
        <v>7.7527833729982301E-2</v>
      </c>
      <c r="M13" s="32">
        <v>1.35524859768093E-2</v>
      </c>
      <c r="N13" s="32">
        <f t="shared" si="0"/>
        <v>5.0422861776363702E-2</v>
      </c>
      <c r="O13" s="32">
        <f t="shared" si="1"/>
        <v>0.10463280568360089</v>
      </c>
      <c r="P13" s="30" t="s">
        <v>172</v>
      </c>
      <c r="Q13" s="35"/>
      <c r="R13" s="35"/>
      <c r="S13" s="35"/>
      <c r="T13" s="35"/>
      <c r="U13" s="35"/>
      <c r="V13" s="32"/>
      <c r="W13" s="32"/>
      <c r="X13" s="32"/>
      <c r="Y13" s="8"/>
    </row>
    <row r="14" spans="1:25" ht="15" thickTop="1" thickBot="1" x14ac:dyDescent="0.5">
      <c r="A14" s="4" t="s">
        <v>7</v>
      </c>
      <c r="B14" s="4" t="s">
        <v>2</v>
      </c>
      <c r="C14" s="4" t="s">
        <v>24</v>
      </c>
      <c r="D14" s="4" t="s">
        <v>65</v>
      </c>
      <c r="E14" s="4" t="s">
        <v>9</v>
      </c>
      <c r="F14" s="8">
        <v>8.6635758205824993E-3</v>
      </c>
      <c r="G14" s="4" t="s">
        <v>15</v>
      </c>
      <c r="H14" s="4" t="s">
        <v>28</v>
      </c>
      <c r="I14" s="4" t="s">
        <v>27</v>
      </c>
      <c r="J14" s="8">
        <v>0.29873396494652799</v>
      </c>
      <c r="K14" s="4" t="s">
        <v>178</v>
      </c>
      <c r="L14" s="8">
        <v>7.8538993000984103E-2</v>
      </c>
      <c r="M14" s="32">
        <v>1.6087673072951801E-2</v>
      </c>
      <c r="N14" s="32">
        <f t="shared" si="0"/>
        <v>4.6363646855080501E-2</v>
      </c>
      <c r="O14" s="32">
        <f t="shared" si="1"/>
        <v>0.11071433914688771</v>
      </c>
      <c r="P14" s="30" t="s">
        <v>179</v>
      </c>
      <c r="Q14" s="35"/>
      <c r="R14" s="35"/>
      <c r="S14" s="35"/>
      <c r="T14" s="35"/>
      <c r="U14" s="35"/>
      <c r="V14" s="32"/>
      <c r="W14" s="32"/>
      <c r="X14" s="32"/>
      <c r="Y14" s="8"/>
    </row>
    <row r="15" spans="1:25" ht="15" thickTop="1" thickBot="1" x14ac:dyDescent="0.5">
      <c r="A15" s="4" t="s">
        <v>7</v>
      </c>
      <c r="B15" s="4" t="s">
        <v>2</v>
      </c>
      <c r="C15" s="4" t="s">
        <v>67</v>
      </c>
      <c r="D15" s="4" t="s">
        <v>65</v>
      </c>
      <c r="E15" s="4" t="s">
        <v>9</v>
      </c>
      <c r="F15" s="8">
        <v>8.0869256421793503E-2</v>
      </c>
      <c r="G15" s="4" t="s">
        <v>15</v>
      </c>
      <c r="H15" s="4" t="s">
        <v>26</v>
      </c>
      <c r="I15" s="4" t="s">
        <v>27</v>
      </c>
      <c r="J15" s="8">
        <v>0.249038551479658</v>
      </c>
      <c r="K15" s="4" t="s">
        <v>148</v>
      </c>
      <c r="L15" s="8">
        <v>7.7530819922685595E-2</v>
      </c>
      <c r="M15" s="32">
        <v>1.39647491502999E-2</v>
      </c>
      <c r="N15" s="32">
        <f t="shared" si="0"/>
        <v>4.9601321622085796E-2</v>
      </c>
      <c r="O15" s="32">
        <f t="shared" si="1"/>
        <v>0.10546031822328539</v>
      </c>
      <c r="P15" s="30" t="s">
        <v>147</v>
      </c>
      <c r="Q15" s="35"/>
      <c r="R15" s="35"/>
      <c r="S15" s="35"/>
      <c r="T15" s="35"/>
      <c r="U15" s="35"/>
      <c r="V15" s="32"/>
      <c r="W15" s="32"/>
      <c r="X15" s="32"/>
      <c r="Y15" s="8"/>
    </row>
    <row r="16" spans="1:25" ht="15" thickTop="1" thickBot="1" x14ac:dyDescent="0.5">
      <c r="A16" s="4" t="s">
        <v>7</v>
      </c>
      <c r="B16" s="4" t="s">
        <v>2</v>
      </c>
      <c r="C16" s="4" t="s">
        <v>38</v>
      </c>
      <c r="D16" s="4" t="s">
        <v>68</v>
      </c>
      <c r="E16" s="4" t="s">
        <v>9</v>
      </c>
      <c r="F16" s="8">
        <v>2.20349393162898E-2</v>
      </c>
      <c r="G16" s="4" t="s">
        <v>19</v>
      </c>
      <c r="H16" s="4" t="s">
        <v>26</v>
      </c>
      <c r="I16" s="4" t="s">
        <v>66</v>
      </c>
      <c r="J16" s="8">
        <v>0.48093551450042699</v>
      </c>
      <c r="K16" s="4" t="s">
        <v>176</v>
      </c>
      <c r="L16" s="8">
        <v>6.4039388298988295E-2</v>
      </c>
      <c r="M16" s="32">
        <v>1.22765972329933E-2</v>
      </c>
      <c r="N16" s="32">
        <f t="shared" si="0"/>
        <v>3.9486193833001698E-2</v>
      </c>
      <c r="O16" s="32">
        <f t="shared" si="1"/>
        <v>8.8592582764974892E-2</v>
      </c>
      <c r="P16" s="30" t="s">
        <v>177</v>
      </c>
      <c r="Q16" s="35"/>
      <c r="R16" s="35"/>
      <c r="S16" s="35"/>
      <c r="T16" s="35"/>
      <c r="U16" s="35"/>
      <c r="V16" s="32"/>
      <c r="W16" s="32"/>
      <c r="X16" s="32"/>
      <c r="Y16" s="8"/>
    </row>
    <row r="17" spans="1:25" ht="15" thickTop="1" thickBot="1" x14ac:dyDescent="0.5">
      <c r="A17" s="4" t="s">
        <v>7</v>
      </c>
      <c r="B17" s="4" t="s">
        <v>2</v>
      </c>
      <c r="C17" s="4" t="s">
        <v>6</v>
      </c>
      <c r="D17" s="4" t="s">
        <v>68</v>
      </c>
      <c r="E17" s="4" t="s">
        <v>9</v>
      </c>
      <c r="F17" s="8"/>
      <c r="G17" s="4"/>
      <c r="H17" s="4"/>
      <c r="I17" s="4"/>
      <c r="J17" s="8"/>
      <c r="K17" s="4"/>
      <c r="L17" s="8"/>
      <c r="M17" s="32"/>
      <c r="N17" s="32" t="str">
        <f t="shared" si="0"/>
        <v/>
      </c>
      <c r="O17" s="32" t="str">
        <f t="shared" si="1"/>
        <v/>
      </c>
      <c r="P17" s="30"/>
      <c r="Q17" s="35"/>
      <c r="R17" s="35"/>
      <c r="S17" s="35"/>
      <c r="T17" s="35"/>
      <c r="U17" s="35"/>
      <c r="V17" s="32"/>
      <c r="W17" s="32"/>
      <c r="X17" s="32"/>
      <c r="Y17" s="8"/>
    </row>
    <row r="18" spans="1:25" ht="15" thickTop="1" thickBot="1" x14ac:dyDescent="0.5">
      <c r="A18" s="4" t="s">
        <v>7</v>
      </c>
      <c r="B18" s="4" t="s">
        <v>2</v>
      </c>
      <c r="C18" s="4" t="s">
        <v>24</v>
      </c>
      <c r="D18" s="4" t="s">
        <v>68</v>
      </c>
      <c r="E18" s="4" t="s">
        <v>9</v>
      </c>
      <c r="F18" s="8"/>
      <c r="G18" s="4"/>
      <c r="H18" s="4"/>
      <c r="I18" s="4"/>
      <c r="J18" s="8"/>
      <c r="K18" s="4"/>
      <c r="L18" s="8"/>
      <c r="M18" s="32"/>
      <c r="N18" s="32" t="str">
        <f t="shared" si="0"/>
        <v/>
      </c>
      <c r="O18" s="32" t="str">
        <f t="shared" si="1"/>
        <v/>
      </c>
      <c r="P18" s="30"/>
      <c r="Q18" s="35"/>
      <c r="R18" s="35"/>
      <c r="S18" s="35"/>
      <c r="T18" s="35"/>
      <c r="U18" s="35"/>
      <c r="V18" s="32"/>
      <c r="W18" s="32"/>
      <c r="X18" s="32"/>
      <c r="Y18" s="8"/>
    </row>
    <row r="19" spans="1:25" ht="15" thickTop="1" thickBot="1" x14ac:dyDescent="0.5">
      <c r="A19" s="4" t="s">
        <v>7</v>
      </c>
      <c r="B19" s="4" t="s">
        <v>2</v>
      </c>
      <c r="C19" s="4" t="s">
        <v>67</v>
      </c>
      <c r="D19" s="4" t="s">
        <v>68</v>
      </c>
      <c r="E19" s="4" t="s">
        <v>9</v>
      </c>
      <c r="F19" s="8"/>
      <c r="G19" s="4"/>
      <c r="H19" s="4"/>
      <c r="I19" s="4"/>
      <c r="J19" s="8"/>
      <c r="K19" s="4"/>
      <c r="L19" s="8"/>
      <c r="M19" s="32"/>
      <c r="N19" s="32" t="str">
        <f t="shared" si="0"/>
        <v/>
      </c>
      <c r="O19" s="32" t="str">
        <f t="shared" si="1"/>
        <v/>
      </c>
      <c r="P19" s="30"/>
      <c r="Q19" s="35"/>
      <c r="R19" s="35"/>
      <c r="S19" s="35"/>
      <c r="T19" s="35"/>
      <c r="U19" s="35"/>
      <c r="V19" s="32"/>
      <c r="W19" s="32"/>
      <c r="X19" s="32"/>
      <c r="Y19" s="8"/>
    </row>
    <row r="20" spans="1:25" ht="15" thickTop="1" thickBot="1" x14ac:dyDescent="0.5">
      <c r="A20" s="4" t="s">
        <v>7</v>
      </c>
      <c r="B20" s="4" t="s">
        <v>2</v>
      </c>
      <c r="C20" s="4" t="s">
        <v>38</v>
      </c>
      <c r="D20" s="4" t="s">
        <v>69</v>
      </c>
      <c r="E20" s="4" t="s">
        <v>9</v>
      </c>
      <c r="F20" s="8"/>
      <c r="G20" s="4"/>
      <c r="H20" s="4"/>
      <c r="I20" s="4"/>
      <c r="J20" s="8"/>
      <c r="K20" s="4"/>
      <c r="L20" s="8"/>
      <c r="M20" s="32"/>
      <c r="N20" s="32" t="str">
        <f t="shared" si="0"/>
        <v/>
      </c>
      <c r="O20" s="32" t="str">
        <f t="shared" si="1"/>
        <v/>
      </c>
      <c r="P20" s="30"/>
      <c r="Q20" s="35"/>
      <c r="R20" s="35"/>
      <c r="S20" s="35"/>
      <c r="T20" s="35"/>
      <c r="U20" s="35"/>
      <c r="V20" s="32"/>
      <c r="W20" s="32"/>
      <c r="X20" s="32"/>
      <c r="Y20" s="8"/>
    </row>
    <row r="21" spans="1:25" ht="15" thickTop="1" thickBot="1" x14ac:dyDescent="0.5">
      <c r="A21" s="4" t="s">
        <v>7</v>
      </c>
      <c r="B21" s="4" t="s">
        <v>2</v>
      </c>
      <c r="C21" s="4" t="s">
        <v>6</v>
      </c>
      <c r="D21" s="4" t="s">
        <v>69</v>
      </c>
      <c r="E21" s="4" t="s">
        <v>9</v>
      </c>
      <c r="F21" s="8"/>
      <c r="G21" s="4"/>
      <c r="H21" s="4"/>
      <c r="I21" s="4"/>
      <c r="J21" s="8"/>
      <c r="K21" s="4"/>
      <c r="L21" s="8"/>
      <c r="M21" s="32"/>
      <c r="N21" s="32" t="str">
        <f t="shared" si="0"/>
        <v/>
      </c>
      <c r="O21" s="32" t="str">
        <f t="shared" si="1"/>
        <v/>
      </c>
      <c r="P21" s="30"/>
      <c r="Q21" s="35"/>
      <c r="R21" s="35"/>
      <c r="S21" s="35"/>
      <c r="T21" s="35"/>
      <c r="U21" s="35"/>
      <c r="V21" s="32"/>
      <c r="W21" s="32"/>
      <c r="X21" s="32"/>
      <c r="Y21" s="8"/>
    </row>
    <row r="22" spans="1:25" ht="15" thickTop="1" thickBot="1" x14ac:dyDescent="0.5">
      <c r="A22" s="4" t="s">
        <v>7</v>
      </c>
      <c r="B22" s="4" t="s">
        <v>2</v>
      </c>
      <c r="C22" s="4" t="s">
        <v>24</v>
      </c>
      <c r="D22" s="4" t="s">
        <v>69</v>
      </c>
      <c r="E22" s="4" t="s">
        <v>9</v>
      </c>
      <c r="F22" s="8"/>
      <c r="G22" s="4"/>
      <c r="H22" s="4"/>
      <c r="I22" s="4"/>
      <c r="J22" s="8"/>
      <c r="K22" s="4"/>
      <c r="L22" s="8"/>
      <c r="M22" s="32"/>
      <c r="N22" s="32" t="str">
        <f t="shared" si="0"/>
        <v/>
      </c>
      <c r="O22" s="32" t="str">
        <f t="shared" si="1"/>
        <v/>
      </c>
      <c r="P22" s="30"/>
      <c r="Q22" s="35"/>
      <c r="R22" s="35"/>
      <c r="S22" s="35"/>
      <c r="T22" s="35"/>
      <c r="U22" s="35"/>
      <c r="V22" s="32"/>
      <c r="W22" s="32"/>
      <c r="X22" s="32"/>
      <c r="Y22" s="8"/>
    </row>
    <row r="23" spans="1:25" ht="15" thickTop="1" thickBot="1" x14ac:dyDescent="0.5">
      <c r="A23" s="4" t="s">
        <v>7</v>
      </c>
      <c r="B23" s="4" t="s">
        <v>2</v>
      </c>
      <c r="C23" s="4" t="s">
        <v>67</v>
      </c>
      <c r="D23" s="4" t="s">
        <v>69</v>
      </c>
      <c r="E23" s="4" t="s">
        <v>9</v>
      </c>
      <c r="F23" s="8"/>
      <c r="G23" s="4"/>
      <c r="H23" s="4"/>
      <c r="I23" s="4"/>
      <c r="J23" s="8"/>
      <c r="K23" s="4"/>
      <c r="L23" s="8"/>
      <c r="M23" s="32"/>
      <c r="N23" s="32" t="str">
        <f t="shared" si="0"/>
        <v/>
      </c>
      <c r="O23" s="32" t="str">
        <f t="shared" si="1"/>
        <v/>
      </c>
      <c r="P23" s="30"/>
      <c r="Q23" s="35"/>
      <c r="R23" s="35"/>
      <c r="S23" s="35"/>
      <c r="T23" s="35"/>
      <c r="U23" s="35"/>
      <c r="V23" s="32"/>
      <c r="W23" s="32"/>
      <c r="X23" s="32"/>
      <c r="Y23" s="8"/>
    </row>
    <row r="24" spans="1:25" ht="15" thickTop="1" thickBot="1" x14ac:dyDescent="0.5">
      <c r="A24" s="4" t="s">
        <v>7</v>
      </c>
      <c r="B24" s="4" t="s">
        <v>2</v>
      </c>
      <c r="C24" s="4" t="s">
        <v>38</v>
      </c>
      <c r="D24" s="4" t="s">
        <v>70</v>
      </c>
      <c r="E24" s="4" t="s">
        <v>9</v>
      </c>
      <c r="F24" s="8">
        <v>5.7985701700996803E-2</v>
      </c>
      <c r="G24" s="4" t="s">
        <v>15</v>
      </c>
      <c r="H24" s="4" t="s">
        <v>28</v>
      </c>
      <c r="I24" s="4" t="s">
        <v>66</v>
      </c>
      <c r="J24" s="8">
        <v>0.23046020141211099</v>
      </c>
      <c r="K24" s="4" t="s">
        <v>108</v>
      </c>
      <c r="L24" s="8">
        <v>4.9412100762128798E-2</v>
      </c>
      <c r="M24" s="32">
        <v>8.4318950681729794E-3</v>
      </c>
      <c r="N24" s="32">
        <f t="shared" si="0"/>
        <v>3.2548310625782839E-2</v>
      </c>
      <c r="O24" s="32">
        <f t="shared" si="1"/>
        <v>6.6275890898474757E-2</v>
      </c>
      <c r="P24" s="30" t="s">
        <v>109</v>
      </c>
      <c r="Q24" s="35"/>
      <c r="R24" s="35"/>
      <c r="S24" s="35"/>
      <c r="T24" s="35"/>
      <c r="U24" s="35"/>
      <c r="V24" s="32"/>
      <c r="W24" s="32"/>
      <c r="X24" s="32"/>
      <c r="Y24" s="8"/>
    </row>
    <row r="25" spans="1:25" ht="15" thickTop="1" thickBot="1" x14ac:dyDescent="0.5">
      <c r="A25" s="4" t="s">
        <v>7</v>
      </c>
      <c r="B25" s="4" t="s">
        <v>2</v>
      </c>
      <c r="C25" s="4" t="s">
        <v>6</v>
      </c>
      <c r="D25" s="4" t="s">
        <v>70</v>
      </c>
      <c r="E25" s="4" t="s">
        <v>9</v>
      </c>
      <c r="F25" s="8">
        <v>3.78663433359305E-3</v>
      </c>
      <c r="G25" s="4" t="s">
        <v>19</v>
      </c>
      <c r="H25" s="4" t="s">
        <v>22</v>
      </c>
      <c r="I25" s="4" t="s">
        <v>20</v>
      </c>
      <c r="J25" s="8">
        <v>0.196205438965662</v>
      </c>
      <c r="K25" s="4" t="s">
        <v>152</v>
      </c>
      <c r="L25" s="8">
        <v>5.0671391934156401E-2</v>
      </c>
      <c r="M25" s="32">
        <v>7.2293917871023997E-3</v>
      </c>
      <c r="N25" s="32">
        <f t="shared" si="0"/>
        <v>3.6212608359951604E-2</v>
      </c>
      <c r="O25" s="32">
        <f t="shared" si="1"/>
        <v>6.5130175508361199E-2</v>
      </c>
      <c r="P25" s="30" t="s">
        <v>153</v>
      </c>
      <c r="Q25" s="35"/>
      <c r="R25" s="35"/>
      <c r="S25" s="35"/>
      <c r="T25" s="35"/>
      <c r="U25" s="35"/>
      <c r="V25" s="32"/>
      <c r="W25" s="32"/>
      <c r="X25" s="32"/>
      <c r="Y25" s="8"/>
    </row>
    <row r="26" spans="1:25" ht="15" thickTop="1" thickBot="1" x14ac:dyDescent="0.5">
      <c r="A26" s="4" t="s">
        <v>7</v>
      </c>
      <c r="B26" s="4" t="s">
        <v>2</v>
      </c>
      <c r="C26" s="4" t="s">
        <v>24</v>
      </c>
      <c r="D26" s="4" t="s">
        <v>70</v>
      </c>
      <c r="E26" s="4" t="s">
        <v>9</v>
      </c>
      <c r="F26" s="8">
        <v>4.9784509261696197E-2</v>
      </c>
      <c r="G26" s="4" t="s">
        <v>15</v>
      </c>
      <c r="H26" s="4" t="s">
        <v>28</v>
      </c>
      <c r="I26" s="4" t="s">
        <v>27</v>
      </c>
      <c r="J26" s="8">
        <v>0.17260976247864299</v>
      </c>
      <c r="K26" s="4" t="s">
        <v>164</v>
      </c>
      <c r="L26" s="8">
        <v>5.08359752595424E-2</v>
      </c>
      <c r="M26" s="32">
        <v>8.4623245569910195E-3</v>
      </c>
      <c r="N26" s="32">
        <f t="shared" si="0"/>
        <v>3.3911326145560361E-2</v>
      </c>
      <c r="O26" s="32">
        <f t="shared" si="1"/>
        <v>6.7760624373524439E-2</v>
      </c>
      <c r="P26" s="30" t="s">
        <v>165</v>
      </c>
      <c r="Q26" s="35"/>
      <c r="R26" s="35"/>
      <c r="S26" s="35"/>
      <c r="T26" s="35"/>
      <c r="U26" s="35"/>
      <c r="V26" s="32"/>
      <c r="W26" s="32"/>
      <c r="X26" s="32"/>
      <c r="Y26" s="8"/>
    </row>
    <row r="27" spans="1:25" ht="15" thickTop="1" thickBot="1" x14ac:dyDescent="0.5">
      <c r="A27" s="4" t="s">
        <v>7</v>
      </c>
      <c r="B27" s="4" t="s">
        <v>2</v>
      </c>
      <c r="C27" s="4" t="s">
        <v>67</v>
      </c>
      <c r="D27" s="4" t="s">
        <v>70</v>
      </c>
      <c r="E27" s="4" t="s">
        <v>9</v>
      </c>
      <c r="F27" s="8">
        <v>5.66818131630568E-3</v>
      </c>
      <c r="G27" s="4" t="s">
        <v>15</v>
      </c>
      <c r="H27" s="4" t="s">
        <v>28</v>
      </c>
      <c r="I27" s="4" t="s">
        <v>27</v>
      </c>
      <c r="J27" s="8">
        <v>0.45502838358743303</v>
      </c>
      <c r="K27" s="4" t="s">
        <v>150</v>
      </c>
      <c r="L27" s="8">
        <v>5.0984546542167601E-2</v>
      </c>
      <c r="M27" s="32">
        <v>7.3670328740347403E-3</v>
      </c>
      <c r="N27" s="32">
        <f t="shared" si="0"/>
        <v>3.6250480794098122E-2</v>
      </c>
      <c r="O27" s="32">
        <f t="shared" si="1"/>
        <v>6.571861229023708E-2</v>
      </c>
      <c r="P27" s="30" t="s">
        <v>151</v>
      </c>
      <c r="Q27" s="35"/>
      <c r="R27" s="35"/>
      <c r="S27" s="35"/>
      <c r="T27" s="35"/>
      <c r="U27" s="35"/>
      <c r="V27" s="32"/>
      <c r="W27" s="32"/>
      <c r="X27" s="32"/>
      <c r="Y27" s="8"/>
    </row>
    <row r="28" spans="1:25" ht="15" thickTop="1" thickBot="1" x14ac:dyDescent="0.5">
      <c r="A28" s="4" t="s">
        <v>7</v>
      </c>
      <c r="B28" s="4" t="s">
        <v>17</v>
      </c>
      <c r="C28" s="4" t="s">
        <v>38</v>
      </c>
      <c r="D28" s="4" t="s">
        <v>25</v>
      </c>
      <c r="E28" s="4" t="s">
        <v>9</v>
      </c>
      <c r="F28" s="8">
        <v>3.1100585463278801E-2</v>
      </c>
      <c r="G28" s="4" t="s">
        <v>19</v>
      </c>
      <c r="H28" s="4" t="s">
        <v>26</v>
      </c>
      <c r="I28" s="4" t="s">
        <v>66</v>
      </c>
      <c r="J28" s="8">
        <v>0.26665809118262002</v>
      </c>
      <c r="K28" s="4" t="s">
        <v>93</v>
      </c>
      <c r="L28" s="8">
        <v>2.48258560895919E-2</v>
      </c>
      <c r="M28" s="32">
        <v>5.6700794722876202E-3</v>
      </c>
      <c r="N28" s="32">
        <f t="shared" si="0"/>
        <v>1.348569714501666E-2</v>
      </c>
      <c r="O28" s="32">
        <f t="shared" si="1"/>
        <v>3.6166015034167137E-2</v>
      </c>
      <c r="P28" s="4" t="s">
        <v>94</v>
      </c>
      <c r="Q28" s="34"/>
      <c r="R28" s="34"/>
      <c r="S28" s="34"/>
      <c r="T28" s="34"/>
      <c r="U28" s="34"/>
      <c r="V28" s="32"/>
      <c r="W28" s="32"/>
      <c r="X28" s="32"/>
      <c r="Y28" s="8"/>
    </row>
    <row r="29" spans="1:25" ht="15" thickTop="1" thickBot="1" x14ac:dyDescent="0.5">
      <c r="A29" s="4" t="s">
        <v>7</v>
      </c>
      <c r="B29" s="4" t="s">
        <v>17</v>
      </c>
      <c r="C29" s="4" t="s">
        <v>6</v>
      </c>
      <c r="D29" s="4" t="s">
        <v>25</v>
      </c>
      <c r="E29" s="4" t="s">
        <v>9</v>
      </c>
      <c r="F29" s="8">
        <v>1.03183322181661E-3</v>
      </c>
      <c r="G29" s="4" t="s">
        <v>15</v>
      </c>
      <c r="H29" s="4" t="s">
        <v>28</v>
      </c>
      <c r="I29" s="4" t="s">
        <v>20</v>
      </c>
      <c r="J29" s="8">
        <v>0.189764745813811</v>
      </c>
      <c r="K29" s="4" t="s">
        <v>86</v>
      </c>
      <c r="L29" s="8">
        <v>2.5252476707100801E-2</v>
      </c>
      <c r="M29" s="32">
        <v>5.38631197626749E-3</v>
      </c>
      <c r="N29" s="32">
        <f t="shared" si="0"/>
        <v>1.4479852754565821E-2</v>
      </c>
      <c r="O29" s="32">
        <f t="shared" si="1"/>
        <v>3.6025100659635781E-2</v>
      </c>
      <c r="P29" s="4" t="s">
        <v>88</v>
      </c>
      <c r="Q29" s="34"/>
      <c r="R29" s="34"/>
      <c r="S29" s="34"/>
      <c r="T29" s="34"/>
      <c r="U29" s="34"/>
      <c r="V29" s="32"/>
      <c r="W29" s="32"/>
      <c r="X29" s="32"/>
      <c r="Y29" s="8"/>
    </row>
    <row r="30" spans="1:25" ht="15" thickTop="1" thickBot="1" x14ac:dyDescent="0.5">
      <c r="A30" s="4" t="s">
        <v>7</v>
      </c>
      <c r="B30" s="4" t="s">
        <v>17</v>
      </c>
      <c r="C30" s="4" t="s">
        <v>24</v>
      </c>
      <c r="D30" s="4" t="s">
        <v>25</v>
      </c>
      <c r="E30" s="4" t="s">
        <v>9</v>
      </c>
      <c r="F30" s="8">
        <v>2.2669202089606301E-2</v>
      </c>
      <c r="G30" s="4" t="s">
        <v>19</v>
      </c>
      <c r="H30" s="4" t="s">
        <v>26</v>
      </c>
      <c r="I30" s="4" t="s">
        <v>66</v>
      </c>
      <c r="J30" s="8">
        <v>0.39629399439624502</v>
      </c>
      <c r="K30" s="4" t="s">
        <v>86</v>
      </c>
      <c r="L30" s="8">
        <v>2.4648037180304502E-2</v>
      </c>
      <c r="M30" s="32">
        <v>5.9781332722895304E-3</v>
      </c>
      <c r="N30" s="32">
        <f t="shared" si="0"/>
        <v>1.2691770635725441E-2</v>
      </c>
      <c r="O30" s="32">
        <f t="shared" si="1"/>
        <v>3.6604303724883561E-2</v>
      </c>
      <c r="P30" s="4" t="s">
        <v>87</v>
      </c>
      <c r="Q30" s="34"/>
      <c r="R30" s="34"/>
      <c r="S30" s="34"/>
      <c r="T30" s="34"/>
      <c r="U30" s="34"/>
      <c r="V30" s="32"/>
      <c r="W30" s="32"/>
      <c r="X30" s="32"/>
      <c r="Y30" s="8"/>
    </row>
    <row r="31" spans="1:25" ht="15" thickTop="1" thickBot="1" x14ac:dyDescent="0.5">
      <c r="A31" s="4" t="s">
        <v>7</v>
      </c>
      <c r="B31" s="4" t="s">
        <v>17</v>
      </c>
      <c r="C31" s="4" t="s">
        <v>67</v>
      </c>
      <c r="D31" s="4" t="s">
        <v>25</v>
      </c>
      <c r="E31" s="4" t="s">
        <v>9</v>
      </c>
      <c r="F31" s="8">
        <v>3.9132699815151897E-2</v>
      </c>
      <c r="G31" s="4" t="s">
        <v>19</v>
      </c>
      <c r="H31" s="4" t="s">
        <v>26</v>
      </c>
      <c r="I31" s="4" t="s">
        <v>27</v>
      </c>
      <c r="J31" s="8">
        <v>0.30465317720917501</v>
      </c>
      <c r="K31" s="4" t="s">
        <v>93</v>
      </c>
      <c r="L31" s="8">
        <v>2.4652411788701999E-2</v>
      </c>
      <c r="M31" s="32">
        <v>6.0787373670130197E-3</v>
      </c>
      <c r="N31" s="32">
        <f t="shared" si="0"/>
        <v>1.2494937054675959E-2</v>
      </c>
      <c r="O31" s="32">
        <f t="shared" si="1"/>
        <v>3.6809886522728041E-2</v>
      </c>
      <c r="P31" s="4" t="s">
        <v>112</v>
      </c>
      <c r="Q31" s="34"/>
      <c r="R31" s="34"/>
      <c r="S31" s="34"/>
      <c r="T31" s="34"/>
      <c r="U31" s="34"/>
      <c r="V31" s="32"/>
      <c r="W31" s="32"/>
      <c r="X31" s="32"/>
      <c r="Y31" s="8"/>
    </row>
    <row r="32" spans="1:25" ht="15" thickTop="1" thickBot="1" x14ac:dyDescent="0.5">
      <c r="A32" s="4" t="s">
        <v>7</v>
      </c>
      <c r="B32" s="4" t="s">
        <v>17</v>
      </c>
      <c r="C32" s="4" t="s">
        <v>38</v>
      </c>
      <c r="D32" s="4" t="s">
        <v>65</v>
      </c>
      <c r="E32" s="4" t="s">
        <v>9</v>
      </c>
      <c r="F32" s="8">
        <v>3.8962408965099401E-3</v>
      </c>
      <c r="G32" s="4" t="s">
        <v>15</v>
      </c>
      <c r="H32" s="4" t="s">
        <v>26</v>
      </c>
      <c r="I32" s="4" t="s">
        <v>20</v>
      </c>
      <c r="J32" s="8">
        <v>0.160233512133126</v>
      </c>
      <c r="K32" s="4" t="s">
        <v>89</v>
      </c>
      <c r="L32" s="8">
        <v>4.2342380434274601E-2</v>
      </c>
      <c r="M32" s="32">
        <v>8.4709934717848295E-3</v>
      </c>
      <c r="N32" s="32">
        <f t="shared" si="0"/>
        <v>2.5400393490704942E-2</v>
      </c>
      <c r="O32" s="32">
        <f t="shared" si="1"/>
        <v>5.928436737784426E-2</v>
      </c>
      <c r="P32" s="4" t="s">
        <v>113</v>
      </c>
      <c r="Q32" s="34"/>
      <c r="R32" s="34"/>
      <c r="S32" s="34"/>
      <c r="T32" s="34"/>
      <c r="U32" s="34"/>
      <c r="V32" s="32"/>
      <c r="W32" s="32"/>
      <c r="X32" s="32"/>
      <c r="Y32" s="8"/>
    </row>
    <row r="33" spans="1:25" ht="15" thickTop="1" thickBot="1" x14ac:dyDescent="0.5">
      <c r="A33" s="4" t="s">
        <v>7</v>
      </c>
      <c r="B33" s="4" t="s">
        <v>17</v>
      </c>
      <c r="C33" s="4" t="s">
        <v>6</v>
      </c>
      <c r="D33" s="4" t="s">
        <v>65</v>
      </c>
      <c r="E33" s="4" t="s">
        <v>9</v>
      </c>
      <c r="F33" s="8">
        <v>2.9533499173309899E-3</v>
      </c>
      <c r="G33" s="4" t="s">
        <v>15</v>
      </c>
      <c r="H33" s="4" t="s">
        <v>26</v>
      </c>
      <c r="I33" s="4" t="s">
        <v>20</v>
      </c>
      <c r="J33" s="8">
        <v>0.13416040811538699</v>
      </c>
      <c r="K33" s="4" t="s">
        <v>65</v>
      </c>
      <c r="L33" s="8">
        <v>4.3109171092510203E-2</v>
      </c>
      <c r="M33" s="32">
        <v>8.3859349211221502E-3</v>
      </c>
      <c r="N33" s="32">
        <f t="shared" si="0"/>
        <v>2.6337301250265902E-2</v>
      </c>
      <c r="O33" s="32">
        <f t="shared" si="1"/>
        <v>5.9881040934754506E-2</v>
      </c>
      <c r="P33" s="4" t="s">
        <v>138</v>
      </c>
      <c r="Q33" s="34"/>
      <c r="R33" s="34"/>
      <c r="S33" s="34"/>
      <c r="T33" s="34"/>
      <c r="U33" s="34"/>
      <c r="V33" s="32"/>
      <c r="W33" s="32"/>
      <c r="X33" s="32"/>
      <c r="Y33" s="8"/>
    </row>
    <row r="34" spans="1:25" ht="15" thickTop="1" thickBot="1" x14ac:dyDescent="0.5">
      <c r="A34" s="4" t="s">
        <v>7</v>
      </c>
      <c r="B34" s="4" t="s">
        <v>17</v>
      </c>
      <c r="C34" s="4" t="s">
        <v>24</v>
      </c>
      <c r="D34" s="4" t="s">
        <v>65</v>
      </c>
      <c r="E34" s="4" t="s">
        <v>9</v>
      </c>
      <c r="F34" s="8">
        <v>3.0357832121815898E-3</v>
      </c>
      <c r="G34" s="4" t="s">
        <v>15</v>
      </c>
      <c r="H34" s="4" t="s">
        <v>28</v>
      </c>
      <c r="I34" s="4" t="s">
        <v>20</v>
      </c>
      <c r="J34" s="8">
        <v>0.12743527193059501</v>
      </c>
      <c r="K34" s="4" t="s">
        <v>136</v>
      </c>
      <c r="L34" s="8">
        <v>4.7987391799688299E-2</v>
      </c>
      <c r="M34" s="32">
        <v>5.0416052322678102E-3</v>
      </c>
      <c r="N34" s="32">
        <f t="shared" si="0"/>
        <v>3.7904181335152679E-2</v>
      </c>
      <c r="O34" s="32">
        <f t="shared" si="1"/>
        <v>5.8070602264223919E-2</v>
      </c>
      <c r="P34" s="4" t="s">
        <v>137</v>
      </c>
      <c r="Q34" s="34"/>
      <c r="R34" s="34"/>
      <c r="S34" s="34"/>
      <c r="T34" s="34"/>
      <c r="U34" s="34"/>
      <c r="V34" s="32"/>
      <c r="W34" s="32"/>
      <c r="X34" s="32"/>
      <c r="Y34" s="8"/>
    </row>
    <row r="35" spans="1:25" ht="15" thickTop="1" thickBot="1" x14ac:dyDescent="0.5">
      <c r="A35" s="4" t="s">
        <v>7</v>
      </c>
      <c r="B35" s="4" t="s">
        <v>17</v>
      </c>
      <c r="C35" s="4" t="s">
        <v>67</v>
      </c>
      <c r="D35" s="4" t="s">
        <v>65</v>
      </c>
      <c r="E35" s="4" t="s">
        <v>9</v>
      </c>
      <c r="F35" s="8">
        <v>1.6633295660330599E-3</v>
      </c>
      <c r="G35" s="4" t="s">
        <v>15</v>
      </c>
      <c r="H35" s="4" t="s">
        <v>26</v>
      </c>
      <c r="I35" s="4" t="s">
        <v>27</v>
      </c>
      <c r="J35" s="8">
        <v>0.10094815217775099</v>
      </c>
      <c r="K35" s="4" t="s">
        <v>118</v>
      </c>
      <c r="L35" s="8">
        <v>4.2748991027474398E-2</v>
      </c>
      <c r="M35" s="8">
        <v>8.0102034327243395E-3</v>
      </c>
      <c r="N35" s="32">
        <f t="shared" si="0"/>
        <v>2.6728584162025719E-2</v>
      </c>
      <c r="O35" s="32">
        <f t="shared" si="1"/>
        <v>5.8769397892923077E-2</v>
      </c>
      <c r="P35" s="4" t="s">
        <v>119</v>
      </c>
      <c r="Q35" s="34"/>
      <c r="R35" s="34"/>
      <c r="S35" s="34"/>
      <c r="T35" s="34"/>
      <c r="U35" s="34"/>
      <c r="V35" s="32"/>
      <c r="W35" s="32"/>
      <c r="X35" s="32"/>
      <c r="Y35" s="8"/>
    </row>
    <row r="36" spans="1:25" ht="15" thickTop="1" thickBot="1" x14ac:dyDescent="0.5">
      <c r="A36" s="4" t="s">
        <v>7</v>
      </c>
      <c r="B36" s="4" t="s">
        <v>17</v>
      </c>
      <c r="C36" s="4" t="s">
        <v>38</v>
      </c>
      <c r="D36" s="4" t="s">
        <v>68</v>
      </c>
      <c r="E36" s="4" t="s">
        <v>9</v>
      </c>
      <c r="F36" s="8"/>
      <c r="G36" s="4"/>
      <c r="H36" s="4"/>
      <c r="I36" s="4"/>
      <c r="J36" s="8"/>
      <c r="K36" s="4"/>
      <c r="L36" s="8"/>
      <c r="M36" s="32"/>
      <c r="N36" s="32" t="str">
        <f t="shared" si="0"/>
        <v/>
      </c>
      <c r="O36" s="32" t="str">
        <f t="shared" si="1"/>
        <v/>
      </c>
      <c r="P36" s="4"/>
      <c r="Q36" s="34"/>
      <c r="R36" s="34"/>
      <c r="S36" s="34"/>
      <c r="T36" s="34"/>
      <c r="U36" s="34"/>
      <c r="V36" s="32"/>
      <c r="W36" s="32"/>
      <c r="X36" s="32"/>
      <c r="Y36" s="8"/>
    </row>
    <row r="37" spans="1:25" ht="15" thickTop="1" thickBot="1" x14ac:dyDescent="0.5">
      <c r="A37" s="4" t="s">
        <v>7</v>
      </c>
      <c r="B37" s="4" t="s">
        <v>17</v>
      </c>
      <c r="C37" s="4" t="s">
        <v>6</v>
      </c>
      <c r="D37" s="4" t="s">
        <v>68</v>
      </c>
      <c r="E37" s="4" t="s">
        <v>9</v>
      </c>
      <c r="F37" s="8"/>
      <c r="G37" s="4"/>
      <c r="H37" s="4"/>
      <c r="I37" s="4"/>
      <c r="J37" s="8"/>
      <c r="K37" s="4"/>
      <c r="L37" s="8"/>
      <c r="M37" s="32"/>
      <c r="N37" s="32" t="str">
        <f t="shared" si="0"/>
        <v/>
      </c>
      <c r="O37" s="32" t="str">
        <f t="shared" si="1"/>
        <v/>
      </c>
      <c r="P37" s="4"/>
      <c r="Q37" s="34"/>
      <c r="R37" s="34"/>
      <c r="S37" s="34"/>
      <c r="T37" s="34"/>
      <c r="U37" s="34"/>
      <c r="V37" s="32"/>
      <c r="W37" s="32"/>
      <c r="X37" s="32"/>
      <c r="Y37" s="8"/>
    </row>
    <row r="38" spans="1:25" ht="15" thickTop="1" thickBot="1" x14ac:dyDescent="0.5">
      <c r="A38" s="4" t="s">
        <v>7</v>
      </c>
      <c r="B38" s="4" t="s">
        <v>17</v>
      </c>
      <c r="C38" s="4" t="s">
        <v>24</v>
      </c>
      <c r="D38" s="4" t="s">
        <v>68</v>
      </c>
      <c r="E38" s="4" t="s">
        <v>9</v>
      </c>
      <c r="F38" s="8"/>
      <c r="G38" s="4"/>
      <c r="H38" s="4"/>
      <c r="I38" s="4"/>
      <c r="J38" s="8"/>
      <c r="K38" s="4"/>
      <c r="L38" s="8"/>
      <c r="M38" s="32"/>
      <c r="N38" s="32" t="str">
        <f t="shared" si="0"/>
        <v/>
      </c>
      <c r="O38" s="32" t="str">
        <f t="shared" si="1"/>
        <v/>
      </c>
      <c r="P38" s="4"/>
      <c r="Q38" s="34"/>
      <c r="R38" s="34"/>
      <c r="S38" s="34"/>
      <c r="T38" s="34"/>
      <c r="U38" s="34"/>
      <c r="V38" s="32"/>
      <c r="W38" s="32"/>
      <c r="X38" s="32"/>
      <c r="Y38" s="8"/>
    </row>
    <row r="39" spans="1:25" ht="15" thickTop="1" thickBot="1" x14ac:dyDescent="0.5">
      <c r="A39" s="4" t="s">
        <v>7</v>
      </c>
      <c r="B39" s="4" t="s">
        <v>17</v>
      </c>
      <c r="C39" s="4" t="s">
        <v>67</v>
      </c>
      <c r="D39" s="4" t="s">
        <v>68</v>
      </c>
      <c r="E39" s="4" t="s">
        <v>9</v>
      </c>
      <c r="F39" s="8"/>
      <c r="G39" s="4"/>
      <c r="H39" s="4"/>
      <c r="I39" s="4"/>
      <c r="J39" s="8"/>
      <c r="K39" s="4"/>
      <c r="L39" s="8"/>
      <c r="M39" s="32"/>
      <c r="N39" s="32" t="str">
        <f t="shared" si="0"/>
        <v/>
      </c>
      <c r="O39" s="32" t="str">
        <f t="shared" si="1"/>
        <v/>
      </c>
      <c r="P39" s="4"/>
      <c r="Q39" s="34"/>
      <c r="R39" s="34"/>
      <c r="S39" s="34"/>
      <c r="T39" s="34"/>
      <c r="U39" s="34"/>
      <c r="V39" s="32"/>
      <c r="W39" s="32"/>
      <c r="X39" s="32"/>
      <c r="Y39" s="8"/>
    </row>
    <row r="40" spans="1:25" ht="15" thickTop="1" thickBot="1" x14ac:dyDescent="0.5">
      <c r="A40" s="4" t="s">
        <v>7</v>
      </c>
      <c r="B40" s="4" t="s">
        <v>17</v>
      </c>
      <c r="C40" s="4" t="s">
        <v>38</v>
      </c>
      <c r="D40" s="4" t="s">
        <v>69</v>
      </c>
      <c r="E40" s="4" t="s">
        <v>9</v>
      </c>
      <c r="F40" s="8"/>
      <c r="G40" s="4"/>
      <c r="H40" s="4"/>
      <c r="I40" s="4"/>
      <c r="J40" s="8"/>
      <c r="K40" s="4"/>
      <c r="L40" s="8"/>
      <c r="M40" s="32"/>
      <c r="N40" s="32" t="str">
        <f t="shared" ref="N40:N71" si="2">IF(OR(L40="",M40=""),"",L40-2*M40)</f>
        <v/>
      </c>
      <c r="O40" s="32" t="str">
        <f t="shared" ref="O40:O71" si="3">IF(OR(L40="",M40=""),"",L40+2*M40)</f>
        <v/>
      </c>
      <c r="P40" s="4"/>
      <c r="Q40" s="34"/>
      <c r="R40" s="34"/>
      <c r="S40" s="34"/>
      <c r="T40" s="34"/>
      <c r="U40" s="34"/>
      <c r="V40" s="32"/>
      <c r="W40" s="32"/>
      <c r="X40" s="32"/>
      <c r="Y40" s="8"/>
    </row>
    <row r="41" spans="1:25" ht="15" thickTop="1" thickBot="1" x14ac:dyDescent="0.5">
      <c r="A41" s="4" t="s">
        <v>7</v>
      </c>
      <c r="B41" s="4" t="s">
        <v>17</v>
      </c>
      <c r="C41" s="4" t="s">
        <v>6</v>
      </c>
      <c r="D41" s="4" t="s">
        <v>69</v>
      </c>
      <c r="E41" s="4" t="s">
        <v>9</v>
      </c>
      <c r="F41" s="8"/>
      <c r="G41" s="4"/>
      <c r="H41" s="4"/>
      <c r="I41" s="4"/>
      <c r="J41" s="8"/>
      <c r="K41" s="4"/>
      <c r="L41" s="8"/>
      <c r="M41" s="32"/>
      <c r="N41" s="32" t="str">
        <f t="shared" si="2"/>
        <v/>
      </c>
      <c r="O41" s="32" t="str">
        <f t="shared" si="3"/>
        <v/>
      </c>
      <c r="P41" s="4"/>
      <c r="Q41" s="34"/>
      <c r="R41" s="34"/>
      <c r="S41" s="34"/>
      <c r="T41" s="34"/>
      <c r="U41" s="34"/>
      <c r="V41" s="32"/>
      <c r="W41" s="32"/>
      <c r="X41" s="32"/>
      <c r="Y41" s="8"/>
    </row>
    <row r="42" spans="1:25" ht="15" thickTop="1" thickBot="1" x14ac:dyDescent="0.5">
      <c r="A42" s="4" t="s">
        <v>7</v>
      </c>
      <c r="B42" s="4" t="s">
        <v>17</v>
      </c>
      <c r="C42" s="4" t="s">
        <v>24</v>
      </c>
      <c r="D42" s="4" t="s">
        <v>69</v>
      </c>
      <c r="E42" s="4" t="s">
        <v>9</v>
      </c>
      <c r="F42" s="8"/>
      <c r="G42" s="4"/>
      <c r="H42" s="4"/>
      <c r="I42" s="4"/>
      <c r="J42" s="8"/>
      <c r="K42" s="4"/>
      <c r="L42" s="8"/>
      <c r="M42" s="32"/>
      <c r="N42" s="32" t="str">
        <f t="shared" si="2"/>
        <v/>
      </c>
      <c r="O42" s="32" t="str">
        <f t="shared" si="3"/>
        <v/>
      </c>
      <c r="P42" s="4"/>
      <c r="Q42" s="34"/>
      <c r="R42" s="34"/>
      <c r="S42" s="34"/>
      <c r="T42" s="34"/>
      <c r="U42" s="34"/>
      <c r="V42" s="32"/>
      <c r="W42" s="32"/>
      <c r="X42" s="32"/>
      <c r="Y42" s="8"/>
    </row>
    <row r="43" spans="1:25" ht="15" thickTop="1" thickBot="1" x14ac:dyDescent="0.5">
      <c r="A43" s="4" t="s">
        <v>7</v>
      </c>
      <c r="B43" s="4" t="s">
        <v>17</v>
      </c>
      <c r="C43" s="4" t="s">
        <v>67</v>
      </c>
      <c r="D43" s="4" t="s">
        <v>69</v>
      </c>
      <c r="E43" s="4" t="s">
        <v>9</v>
      </c>
      <c r="F43" s="8"/>
      <c r="G43" s="4"/>
      <c r="H43" s="4"/>
      <c r="I43" s="4"/>
      <c r="J43" s="8"/>
      <c r="K43" s="4"/>
      <c r="L43" s="8"/>
      <c r="M43" s="32"/>
      <c r="N43" s="32" t="str">
        <f t="shared" si="2"/>
        <v/>
      </c>
      <c r="O43" s="32" t="str">
        <f t="shared" si="3"/>
        <v/>
      </c>
      <c r="P43" s="4"/>
      <c r="Q43" s="34"/>
      <c r="R43" s="34"/>
      <c r="S43" s="34"/>
      <c r="T43" s="34"/>
      <c r="U43" s="34"/>
      <c r="V43" s="32"/>
      <c r="W43" s="32"/>
      <c r="X43" s="32"/>
      <c r="Y43" s="8"/>
    </row>
    <row r="44" spans="1:25" ht="15" thickTop="1" thickBot="1" x14ac:dyDescent="0.5">
      <c r="A44" s="4" t="s">
        <v>7</v>
      </c>
      <c r="B44" s="4" t="s">
        <v>17</v>
      </c>
      <c r="C44" s="4" t="s">
        <v>38</v>
      </c>
      <c r="D44" s="4" t="s">
        <v>70</v>
      </c>
      <c r="E44" s="4" t="s">
        <v>9</v>
      </c>
      <c r="F44" s="8">
        <v>7.5347879655024699E-3</v>
      </c>
      <c r="G44" s="4" t="s">
        <v>19</v>
      </c>
      <c r="H44" s="4" t="s">
        <v>28</v>
      </c>
      <c r="I44" s="4" t="s">
        <v>27</v>
      </c>
      <c r="J44" s="8">
        <v>0.43153400757767202</v>
      </c>
      <c r="K44" s="4" t="s">
        <v>95</v>
      </c>
      <c r="L44" s="8">
        <v>6.3889848440885494E-2</v>
      </c>
      <c r="M44" s="32">
        <v>7.7346900002947397E-3</v>
      </c>
      <c r="N44" s="32">
        <f t="shared" si="2"/>
        <v>4.8420468440296016E-2</v>
      </c>
      <c r="O44" s="32">
        <f t="shared" si="3"/>
        <v>7.9359228441474972E-2</v>
      </c>
      <c r="P44" s="4" t="s">
        <v>96</v>
      </c>
      <c r="Q44" s="34"/>
      <c r="R44" s="34"/>
      <c r="S44" s="34"/>
      <c r="T44" s="34"/>
      <c r="U44" s="34"/>
      <c r="V44" s="32"/>
      <c r="W44" s="32"/>
      <c r="X44" s="32"/>
      <c r="Y44" s="8"/>
    </row>
    <row r="45" spans="1:25" ht="15" thickTop="1" thickBot="1" x14ac:dyDescent="0.5">
      <c r="A45" s="4" t="s">
        <v>7</v>
      </c>
      <c r="B45" s="4" t="s">
        <v>17</v>
      </c>
      <c r="C45" s="4" t="s">
        <v>6</v>
      </c>
      <c r="D45" s="4">
        <v>60</v>
      </c>
      <c r="E45" s="4" t="s">
        <v>9</v>
      </c>
      <c r="F45" s="8">
        <v>5.2404657286634203E-2</v>
      </c>
      <c r="G45" s="4" t="s">
        <v>19</v>
      </c>
      <c r="H45" s="4" t="s">
        <v>26</v>
      </c>
      <c r="I45" s="4" t="s">
        <v>66</v>
      </c>
      <c r="J45" s="8">
        <v>0.45234894910170698</v>
      </c>
      <c r="K45" s="4" t="s">
        <v>84</v>
      </c>
      <c r="L45" s="8">
        <v>6.4166623353958105E-2</v>
      </c>
      <c r="M45" s="32">
        <v>6.6548007004157E-3</v>
      </c>
      <c r="N45" s="32">
        <f t="shared" si="2"/>
        <v>5.0857021953126705E-2</v>
      </c>
      <c r="O45" s="32">
        <f t="shared" si="3"/>
        <v>7.7476224754789505E-2</v>
      </c>
      <c r="P45" s="4" t="s">
        <v>99</v>
      </c>
      <c r="Q45" s="34"/>
      <c r="R45" s="34"/>
      <c r="S45" s="34"/>
      <c r="T45" s="34"/>
      <c r="U45" s="34"/>
      <c r="V45" s="32"/>
      <c r="W45" s="32"/>
      <c r="X45" s="32"/>
      <c r="Y45" s="8"/>
    </row>
    <row r="46" spans="1:25" ht="15" thickTop="1" thickBot="1" x14ac:dyDescent="0.5">
      <c r="A46" s="4" t="s">
        <v>7</v>
      </c>
      <c r="B46" s="4" t="s">
        <v>17</v>
      </c>
      <c r="C46" s="4" t="s">
        <v>24</v>
      </c>
      <c r="D46" s="4" t="s">
        <v>70</v>
      </c>
      <c r="E46" s="4" t="s">
        <v>9</v>
      </c>
      <c r="F46" s="8">
        <v>6.1597989345380903E-2</v>
      </c>
      <c r="G46" s="4" t="s">
        <v>15</v>
      </c>
      <c r="H46" s="4" t="s">
        <v>28</v>
      </c>
      <c r="I46" s="4" t="s">
        <v>27</v>
      </c>
      <c r="J46" s="8">
        <v>0.33005465858705701</v>
      </c>
      <c r="K46" s="4" t="s">
        <v>97</v>
      </c>
      <c r="L46" s="8">
        <v>6.4187121391296301E-2</v>
      </c>
      <c r="M46" s="32">
        <v>5.9450571209661096E-3</v>
      </c>
      <c r="N46" s="32">
        <f t="shared" si="2"/>
        <v>5.2297007149364083E-2</v>
      </c>
      <c r="O46" s="32">
        <f t="shared" si="3"/>
        <v>7.6077235633228518E-2</v>
      </c>
      <c r="P46" s="4" t="s">
        <v>98</v>
      </c>
      <c r="Q46" s="34"/>
      <c r="R46" s="34"/>
      <c r="S46" s="34"/>
      <c r="T46" s="34"/>
      <c r="U46" s="34"/>
      <c r="V46" s="32"/>
      <c r="W46" s="32"/>
      <c r="X46" s="32"/>
      <c r="Y46" s="8"/>
    </row>
    <row r="47" spans="1:25" ht="15" thickTop="1" thickBot="1" x14ac:dyDescent="0.5">
      <c r="A47" s="4" t="s">
        <v>7</v>
      </c>
      <c r="B47" s="4" t="s">
        <v>17</v>
      </c>
      <c r="C47" s="4" t="s">
        <v>67</v>
      </c>
      <c r="D47" s="4" t="s">
        <v>70</v>
      </c>
      <c r="E47" s="4" t="s">
        <v>9</v>
      </c>
      <c r="F47" s="8">
        <v>9.8251916040185502E-2</v>
      </c>
      <c r="G47" s="4" t="s">
        <v>19</v>
      </c>
      <c r="H47" s="4" t="s">
        <v>26</v>
      </c>
      <c r="I47" s="4" t="s">
        <v>66</v>
      </c>
      <c r="J47" s="8">
        <v>0.334652561931301</v>
      </c>
      <c r="K47" s="4" t="s">
        <v>110</v>
      </c>
      <c r="L47" s="8">
        <v>6.4157097786664896E-2</v>
      </c>
      <c r="M47" s="32">
        <v>7.1353560390252204E-3</v>
      </c>
      <c r="N47" s="32">
        <f t="shared" si="2"/>
        <v>4.9886385708614457E-2</v>
      </c>
      <c r="O47" s="32">
        <f t="shared" si="3"/>
        <v>7.8427809864715342E-2</v>
      </c>
      <c r="P47" s="4" t="s">
        <v>111</v>
      </c>
      <c r="Q47" s="34"/>
      <c r="R47" s="34"/>
      <c r="S47" s="34"/>
      <c r="T47" s="34"/>
      <c r="U47" s="34"/>
      <c r="V47" s="32"/>
      <c r="W47" s="32"/>
      <c r="X47" s="32"/>
      <c r="Y47" s="8"/>
    </row>
    <row r="48" spans="1:25" ht="15" thickTop="1" thickBot="1" x14ac:dyDescent="0.5">
      <c r="A48" s="4" t="s">
        <v>16</v>
      </c>
      <c r="B48" s="4" t="s">
        <v>2</v>
      </c>
      <c r="C48" s="4" t="s">
        <v>38</v>
      </c>
      <c r="D48" s="4" t="s">
        <v>25</v>
      </c>
      <c r="E48" s="4" t="s">
        <v>27</v>
      </c>
      <c r="F48" s="8">
        <v>1.3718815917713901E-3</v>
      </c>
      <c r="G48" s="4" t="s">
        <v>19</v>
      </c>
      <c r="H48" s="4" t="s">
        <v>22</v>
      </c>
      <c r="I48" s="4" t="s">
        <v>20</v>
      </c>
      <c r="J48" s="8">
        <v>0.13972977266384901</v>
      </c>
      <c r="K48" s="4" t="s">
        <v>82</v>
      </c>
      <c r="L48" s="8">
        <v>1.7400306090712501E-2</v>
      </c>
      <c r="M48" s="32">
        <v>1.5858265028333299E-3</v>
      </c>
      <c r="N48" s="32">
        <f t="shared" si="2"/>
        <v>1.4228653085045841E-2</v>
      </c>
      <c r="O48" s="32">
        <f t="shared" si="3"/>
        <v>2.0571959096379162E-2</v>
      </c>
      <c r="P48" s="4" t="s">
        <v>83</v>
      </c>
      <c r="Q48" s="34"/>
      <c r="R48" s="34"/>
      <c r="S48" s="34"/>
      <c r="T48" s="34"/>
      <c r="U48" s="34"/>
      <c r="V48" s="32"/>
      <c r="W48" s="32"/>
      <c r="X48" s="32"/>
      <c r="Y48" s="8"/>
    </row>
    <row r="49" spans="1:25" ht="15" thickTop="1" thickBot="1" x14ac:dyDescent="0.5">
      <c r="A49" s="4" t="s">
        <v>16</v>
      </c>
      <c r="B49" s="4" t="s">
        <v>2</v>
      </c>
      <c r="C49" s="4" t="s">
        <v>6</v>
      </c>
      <c r="D49" s="4" t="s">
        <v>25</v>
      </c>
      <c r="E49" s="4" t="s">
        <v>20</v>
      </c>
      <c r="F49" s="8">
        <v>1.2897311668345901E-3</v>
      </c>
      <c r="G49" s="4" t="s">
        <v>19</v>
      </c>
      <c r="H49" s="4" t="s">
        <v>22</v>
      </c>
      <c r="I49" s="4" t="s">
        <v>20</v>
      </c>
      <c r="J49" s="8">
        <v>0.20008098662471499</v>
      </c>
      <c r="K49" s="4" t="s">
        <v>140</v>
      </c>
      <c r="L49" s="8">
        <v>1.6947442106902501E-2</v>
      </c>
      <c r="M49" s="32">
        <v>1.8991386347620199E-3</v>
      </c>
      <c r="N49" s="32">
        <f t="shared" si="2"/>
        <v>1.3149164837378461E-2</v>
      </c>
      <c r="O49" s="32">
        <f t="shared" si="3"/>
        <v>2.0745719376426542E-2</v>
      </c>
      <c r="P49" s="4" t="s">
        <v>141</v>
      </c>
      <c r="Q49" s="32">
        <v>1.3876966283525101</v>
      </c>
      <c r="R49" s="32">
        <v>1.3518063982008699</v>
      </c>
      <c r="S49" s="32">
        <v>1.1323349684711801</v>
      </c>
      <c r="T49" s="32">
        <v>1.29551802009142</v>
      </c>
      <c r="U49" s="32">
        <v>0.90316407153331402</v>
      </c>
      <c r="V49" s="32">
        <v>1.2141040173298601</v>
      </c>
      <c r="W49" s="32">
        <v>1.04728456302122</v>
      </c>
      <c r="X49" s="32">
        <v>0.14816173235947899</v>
      </c>
      <c r="Y49" s="8">
        <v>0.84436678208856197</v>
      </c>
    </row>
    <row r="50" spans="1:25" ht="15" thickTop="1" thickBot="1" x14ac:dyDescent="0.5">
      <c r="A50" s="4" t="s">
        <v>16</v>
      </c>
      <c r="B50" s="4" t="s">
        <v>2</v>
      </c>
      <c r="C50" s="4" t="s">
        <v>24</v>
      </c>
      <c r="D50" s="4" t="s">
        <v>25</v>
      </c>
      <c r="E50" s="4" t="s">
        <v>20</v>
      </c>
      <c r="F50" s="8">
        <v>1.1560056879851501E-3</v>
      </c>
      <c r="G50" s="4" t="s">
        <v>19</v>
      </c>
      <c r="H50" s="4" t="s">
        <v>22</v>
      </c>
      <c r="I50" s="4" t="s">
        <v>20</v>
      </c>
      <c r="J50" s="8">
        <v>0.19860037068984199</v>
      </c>
      <c r="K50" s="4" t="s">
        <v>129</v>
      </c>
      <c r="L50" s="8">
        <v>1.84243541210889E-2</v>
      </c>
      <c r="M50" s="32">
        <v>1.8328776188585201E-3</v>
      </c>
      <c r="N50" s="32">
        <f t="shared" si="2"/>
        <v>1.475859888337186E-2</v>
      </c>
      <c r="O50" s="32">
        <f t="shared" si="3"/>
        <v>2.209010935880594E-2</v>
      </c>
      <c r="P50" s="4" t="s">
        <v>142</v>
      </c>
      <c r="Q50" s="34"/>
      <c r="R50" s="34"/>
      <c r="S50" s="34"/>
      <c r="T50" s="34"/>
      <c r="U50" s="34"/>
      <c r="V50" s="32"/>
      <c r="W50" s="32"/>
      <c r="X50" s="32"/>
      <c r="Y50" s="8"/>
    </row>
    <row r="51" spans="1:25" ht="15" thickTop="1" thickBot="1" x14ac:dyDescent="0.5">
      <c r="A51" s="4" t="s">
        <v>16</v>
      </c>
      <c r="B51" s="4" t="s">
        <v>2</v>
      </c>
      <c r="C51" s="4" t="s">
        <v>67</v>
      </c>
      <c r="D51" s="4" t="s">
        <v>25</v>
      </c>
      <c r="E51" s="4" t="s">
        <v>66</v>
      </c>
      <c r="F51" s="8">
        <v>1.97547047397581E-3</v>
      </c>
      <c r="G51" s="4" t="s">
        <v>19</v>
      </c>
      <c r="H51" s="4" t="s">
        <v>22</v>
      </c>
      <c r="I51" s="4" t="s">
        <v>20</v>
      </c>
      <c r="J51" s="8">
        <v>0.14699913488704899</v>
      </c>
      <c r="K51" s="4" t="s">
        <v>95</v>
      </c>
      <c r="L51" s="8">
        <v>1.6907527111470699E-2</v>
      </c>
      <c r="M51" s="32">
        <v>2.1123652242705901E-3</v>
      </c>
      <c r="N51" s="32">
        <f t="shared" si="2"/>
        <v>1.268279666292952E-2</v>
      </c>
      <c r="O51" s="32">
        <f t="shared" si="3"/>
        <v>2.1132257560011879E-2</v>
      </c>
      <c r="P51" s="4" t="s">
        <v>125</v>
      </c>
      <c r="Q51" s="34"/>
      <c r="R51" s="34"/>
      <c r="S51" s="34"/>
      <c r="T51" s="34"/>
      <c r="U51" s="34"/>
      <c r="V51" s="32"/>
      <c r="W51" s="32"/>
      <c r="X51" s="32"/>
      <c r="Y51" s="8"/>
    </row>
    <row r="52" spans="1:25" ht="15" thickTop="1" thickBot="1" x14ac:dyDescent="0.5">
      <c r="A52" s="4" t="s">
        <v>16</v>
      </c>
      <c r="B52" s="4" t="s">
        <v>2</v>
      </c>
      <c r="C52" s="4" t="s">
        <v>38</v>
      </c>
      <c r="D52" s="4" t="s">
        <v>65</v>
      </c>
      <c r="E52" s="4" t="s">
        <v>66</v>
      </c>
      <c r="F52" s="8">
        <v>1.4316349648581901E-3</v>
      </c>
      <c r="G52" s="4" t="s">
        <v>19</v>
      </c>
      <c r="H52" s="4" t="s">
        <v>22</v>
      </c>
      <c r="I52" s="4" t="s">
        <v>20</v>
      </c>
      <c r="J52" s="8">
        <v>0.12576068505893601</v>
      </c>
      <c r="K52" s="4" t="s">
        <v>65</v>
      </c>
      <c r="L52" s="8">
        <v>2.6739645376801398E-2</v>
      </c>
      <c r="M52" s="32">
        <v>5.6771983782391601E-3</v>
      </c>
      <c r="N52" s="32">
        <f t="shared" si="2"/>
        <v>1.5385248620323078E-2</v>
      </c>
      <c r="O52" s="32">
        <f t="shared" si="3"/>
        <v>3.8094042133279715E-2</v>
      </c>
      <c r="P52" s="4" t="s">
        <v>139</v>
      </c>
      <c r="Q52" s="34"/>
      <c r="R52" s="34"/>
      <c r="S52" s="34"/>
      <c r="T52" s="34"/>
      <c r="U52" s="34"/>
      <c r="V52" s="32"/>
      <c r="W52" s="32"/>
      <c r="X52" s="32"/>
      <c r="Y52" s="8"/>
    </row>
    <row r="53" spans="1:25" ht="15" thickTop="1" thickBot="1" x14ac:dyDescent="0.5">
      <c r="A53" s="4" t="s">
        <v>16</v>
      </c>
      <c r="B53" s="4" t="s">
        <v>2</v>
      </c>
      <c r="C53" s="4" t="s">
        <v>6</v>
      </c>
      <c r="D53" s="4" t="s">
        <v>65</v>
      </c>
      <c r="E53" s="4" t="s">
        <v>20</v>
      </c>
      <c r="F53" s="8">
        <v>4.1375766681849703E-2</v>
      </c>
      <c r="G53" s="4" t="s">
        <v>15</v>
      </c>
      <c r="H53" s="4" t="s">
        <v>22</v>
      </c>
      <c r="I53" s="4" t="s">
        <v>27</v>
      </c>
      <c r="J53" s="8">
        <v>0.156686443776829</v>
      </c>
      <c r="K53" s="4" t="s">
        <v>170</v>
      </c>
      <c r="L53" s="8">
        <v>6.6117052733898105E-2</v>
      </c>
      <c r="M53" s="32">
        <v>1.2160114696852299E-2</v>
      </c>
      <c r="N53" s="32">
        <f t="shared" si="2"/>
        <v>4.1796823340193509E-2</v>
      </c>
      <c r="O53" s="32">
        <f t="shared" si="3"/>
        <v>9.04372821276027E-2</v>
      </c>
      <c r="P53" s="4" t="s">
        <v>169</v>
      </c>
      <c r="Q53" s="34"/>
      <c r="R53" s="34"/>
      <c r="S53" s="34"/>
      <c r="T53" s="34"/>
      <c r="U53" s="34"/>
      <c r="V53" s="32"/>
      <c r="W53" s="32"/>
      <c r="X53" s="32"/>
      <c r="Y53" s="8"/>
    </row>
    <row r="54" spans="1:25" ht="15" thickTop="1" thickBot="1" x14ac:dyDescent="0.5">
      <c r="A54" s="4" t="s">
        <v>16</v>
      </c>
      <c r="B54" s="4" t="s">
        <v>2</v>
      </c>
      <c r="C54" s="4" t="s">
        <v>24</v>
      </c>
      <c r="D54" s="4" t="s">
        <v>65</v>
      </c>
      <c r="E54" s="4" t="s">
        <v>27</v>
      </c>
      <c r="F54" s="8">
        <v>7.1322500106832706E-2</v>
      </c>
      <c r="G54" s="4" t="s">
        <v>15</v>
      </c>
      <c r="H54" s="4" t="s">
        <v>26</v>
      </c>
      <c r="I54" s="4" t="s">
        <v>20</v>
      </c>
      <c r="J54" s="8">
        <v>0.16079535852270399</v>
      </c>
      <c r="K54" s="4" t="s">
        <v>120</v>
      </c>
      <c r="L54" s="8">
        <v>6.5713389217853496E-2</v>
      </c>
      <c r="M54" s="32">
        <v>1.43477047020499E-2</v>
      </c>
      <c r="N54" s="32">
        <f t="shared" si="2"/>
        <v>3.7017979813753696E-2</v>
      </c>
      <c r="O54" s="32">
        <f t="shared" si="3"/>
        <v>9.4408798621953297E-2</v>
      </c>
      <c r="P54" s="4" t="s">
        <v>173</v>
      </c>
      <c r="Q54" s="34"/>
      <c r="R54" s="34"/>
      <c r="S54" s="34"/>
      <c r="T54" s="34"/>
      <c r="U54" s="34"/>
      <c r="V54" s="32"/>
      <c r="W54" s="32"/>
      <c r="X54" s="32"/>
      <c r="Y54" s="8"/>
    </row>
    <row r="55" spans="1:25" ht="15" thickTop="1" thickBot="1" x14ac:dyDescent="0.5">
      <c r="A55" s="4" t="s">
        <v>16</v>
      </c>
      <c r="B55" s="4" t="s">
        <v>2</v>
      </c>
      <c r="C55" s="4" t="s">
        <v>67</v>
      </c>
      <c r="D55" s="4" t="s">
        <v>65</v>
      </c>
      <c r="E55" s="4" t="s">
        <v>27</v>
      </c>
      <c r="F55" s="8">
        <v>3.5389231055355998E-2</v>
      </c>
      <c r="G55" s="4" t="s">
        <v>15</v>
      </c>
      <c r="H55" s="4" t="s">
        <v>22</v>
      </c>
      <c r="I55" s="4" t="s">
        <v>27</v>
      </c>
      <c r="J55" s="8">
        <v>0.19828711467502899</v>
      </c>
      <c r="K55" s="4" t="s">
        <v>136</v>
      </c>
      <c r="L55" s="8">
        <v>6.3001682609319598E-2</v>
      </c>
      <c r="M55" s="32">
        <v>9.9274488339909997E-3</v>
      </c>
      <c r="N55" s="32">
        <f t="shared" si="2"/>
        <v>4.3146784941337599E-2</v>
      </c>
      <c r="O55" s="32">
        <f t="shared" si="3"/>
        <v>8.2856580277301597E-2</v>
      </c>
      <c r="P55" s="4" t="s">
        <v>143</v>
      </c>
      <c r="Q55" s="34"/>
      <c r="R55" s="34"/>
      <c r="S55" s="34"/>
      <c r="T55" s="34"/>
      <c r="U55" s="34"/>
      <c r="V55" s="32"/>
      <c r="W55" s="32"/>
      <c r="X55" s="32"/>
      <c r="Y55" s="8"/>
    </row>
    <row r="56" spans="1:25" ht="15" thickTop="1" thickBot="1" x14ac:dyDescent="0.5">
      <c r="A56" s="4" t="s">
        <v>16</v>
      </c>
      <c r="B56" s="4" t="s">
        <v>2</v>
      </c>
      <c r="C56" s="4" t="s">
        <v>38</v>
      </c>
      <c r="D56" s="4" t="s">
        <v>68</v>
      </c>
      <c r="E56" s="4" t="s">
        <v>20</v>
      </c>
      <c r="F56" s="8">
        <v>5.5894697755093099E-2</v>
      </c>
      <c r="G56" s="4" t="s">
        <v>15</v>
      </c>
      <c r="H56" s="4" t="s">
        <v>22</v>
      </c>
      <c r="I56" s="4" t="s">
        <v>20</v>
      </c>
      <c r="J56" s="8">
        <v>0.273986074649267</v>
      </c>
      <c r="K56" s="4" t="s">
        <v>174</v>
      </c>
      <c r="L56" s="8">
        <v>5.5366221815347602E-2</v>
      </c>
      <c r="M56" s="32">
        <v>8.1601359559920292E-3</v>
      </c>
      <c r="N56" s="32">
        <f t="shared" si="2"/>
        <v>3.9045949903363547E-2</v>
      </c>
      <c r="O56" s="32">
        <f t="shared" si="3"/>
        <v>7.1686493727331657E-2</v>
      </c>
      <c r="P56" s="4" t="s">
        <v>175</v>
      </c>
      <c r="Q56" s="34"/>
      <c r="R56" s="34"/>
      <c r="S56" s="34"/>
      <c r="T56" s="34"/>
      <c r="U56" s="34"/>
      <c r="V56" s="32"/>
      <c r="W56" s="32"/>
      <c r="X56" s="32"/>
      <c r="Y56" s="8"/>
    </row>
    <row r="57" spans="1:25" ht="15" thickTop="1" thickBot="1" x14ac:dyDescent="0.5">
      <c r="A57" s="4" t="s">
        <v>16</v>
      </c>
      <c r="B57" s="4" t="s">
        <v>2</v>
      </c>
      <c r="C57" s="4" t="s">
        <v>6</v>
      </c>
      <c r="D57" s="4" t="s">
        <v>68</v>
      </c>
      <c r="E57" s="4"/>
      <c r="F57" s="8"/>
      <c r="G57" s="4"/>
      <c r="H57" s="4"/>
      <c r="I57" s="4"/>
      <c r="J57" s="8"/>
      <c r="K57" s="4"/>
      <c r="L57" s="8"/>
      <c r="M57" s="32"/>
      <c r="N57" s="32" t="str">
        <f t="shared" si="2"/>
        <v/>
      </c>
      <c r="O57" s="32" t="str">
        <f t="shared" si="3"/>
        <v/>
      </c>
      <c r="P57" s="4"/>
      <c r="Q57" s="34"/>
      <c r="R57" s="34"/>
      <c r="S57" s="34"/>
      <c r="T57" s="34"/>
      <c r="U57" s="34"/>
      <c r="V57" s="32"/>
      <c r="W57" s="32"/>
      <c r="X57" s="32"/>
      <c r="Y57" s="8"/>
    </row>
    <row r="58" spans="1:25" ht="15" thickTop="1" thickBot="1" x14ac:dyDescent="0.5">
      <c r="A58" s="4" t="s">
        <v>16</v>
      </c>
      <c r="B58" s="4" t="s">
        <v>2</v>
      </c>
      <c r="C58" s="4" t="s">
        <v>24</v>
      </c>
      <c r="D58" s="4" t="s">
        <v>68</v>
      </c>
      <c r="E58" s="4"/>
      <c r="F58" s="8"/>
      <c r="G58" s="4"/>
      <c r="H58" s="4"/>
      <c r="I58" s="4"/>
      <c r="J58" s="8"/>
      <c r="K58" s="4"/>
      <c r="L58" s="8"/>
      <c r="M58" s="32"/>
      <c r="N58" s="32" t="str">
        <f t="shared" si="2"/>
        <v/>
      </c>
      <c r="O58" s="32" t="str">
        <f t="shared" si="3"/>
        <v/>
      </c>
      <c r="P58" s="4"/>
      <c r="Q58" s="34"/>
      <c r="R58" s="34"/>
      <c r="S58" s="34"/>
      <c r="T58" s="34"/>
      <c r="U58" s="34"/>
      <c r="V58" s="32"/>
      <c r="W58" s="32"/>
      <c r="X58" s="32"/>
      <c r="Y58" s="8"/>
    </row>
    <row r="59" spans="1:25" ht="15" thickTop="1" thickBot="1" x14ac:dyDescent="0.5">
      <c r="A59" s="4" t="s">
        <v>16</v>
      </c>
      <c r="B59" s="4" t="s">
        <v>2</v>
      </c>
      <c r="C59" s="4" t="s">
        <v>67</v>
      </c>
      <c r="D59" s="4" t="s">
        <v>68</v>
      </c>
      <c r="E59" s="4"/>
      <c r="F59" s="8"/>
      <c r="G59" s="4"/>
      <c r="H59" s="4"/>
      <c r="I59" s="4"/>
      <c r="J59" s="8"/>
      <c r="K59" s="4"/>
      <c r="L59" s="8"/>
      <c r="M59" s="32"/>
      <c r="N59" s="32" t="str">
        <f t="shared" si="2"/>
        <v/>
      </c>
      <c r="O59" s="32" t="str">
        <f t="shared" si="3"/>
        <v/>
      </c>
      <c r="P59" s="4"/>
      <c r="Q59" s="34"/>
      <c r="R59" s="34"/>
      <c r="S59" s="34"/>
      <c r="T59" s="34"/>
      <c r="U59" s="34"/>
      <c r="V59" s="32"/>
      <c r="W59" s="32"/>
      <c r="X59" s="32"/>
      <c r="Y59" s="8"/>
    </row>
    <row r="60" spans="1:25" ht="15" thickTop="1" thickBot="1" x14ac:dyDescent="0.5">
      <c r="A60" s="4" t="s">
        <v>16</v>
      </c>
      <c r="B60" s="4" t="s">
        <v>2</v>
      </c>
      <c r="C60" s="4" t="s">
        <v>38</v>
      </c>
      <c r="D60" s="4" t="s">
        <v>69</v>
      </c>
      <c r="E60" s="4"/>
      <c r="F60" s="8"/>
      <c r="G60" s="4"/>
      <c r="H60" s="4"/>
      <c r="I60" s="4"/>
      <c r="J60" s="8"/>
      <c r="K60" s="4"/>
      <c r="L60" s="8"/>
      <c r="M60" s="32"/>
      <c r="N60" s="32" t="str">
        <f t="shared" si="2"/>
        <v/>
      </c>
      <c r="O60" s="32" t="str">
        <f t="shared" si="3"/>
        <v/>
      </c>
      <c r="P60" s="4"/>
      <c r="Q60" s="34"/>
      <c r="R60" s="34"/>
      <c r="S60" s="34"/>
      <c r="T60" s="34"/>
      <c r="U60" s="34"/>
      <c r="V60" s="32"/>
      <c r="W60" s="32"/>
      <c r="X60" s="32"/>
      <c r="Y60" s="8"/>
    </row>
    <row r="61" spans="1:25" ht="15" thickTop="1" thickBot="1" x14ac:dyDescent="0.5">
      <c r="A61" s="4" t="s">
        <v>16</v>
      </c>
      <c r="B61" s="4" t="s">
        <v>2</v>
      </c>
      <c r="C61" s="4" t="s">
        <v>6</v>
      </c>
      <c r="D61" s="4" t="s">
        <v>69</v>
      </c>
      <c r="E61" s="4"/>
      <c r="F61" s="8"/>
      <c r="G61" s="4"/>
      <c r="H61" s="4"/>
      <c r="I61" s="4"/>
      <c r="J61" s="8"/>
      <c r="K61" s="4"/>
      <c r="L61" s="8"/>
      <c r="M61" s="32"/>
      <c r="N61" s="32" t="str">
        <f t="shared" si="2"/>
        <v/>
      </c>
      <c r="O61" s="32" t="str">
        <f t="shared" si="3"/>
        <v/>
      </c>
      <c r="P61" s="4"/>
      <c r="Q61" s="34"/>
      <c r="R61" s="34"/>
      <c r="S61" s="34"/>
      <c r="T61" s="34"/>
      <c r="U61" s="34"/>
      <c r="V61" s="32"/>
      <c r="W61" s="32"/>
      <c r="X61" s="32"/>
      <c r="Y61" s="8"/>
    </row>
    <row r="62" spans="1:25" ht="15" thickTop="1" thickBot="1" x14ac:dyDescent="0.5">
      <c r="A62" s="4" t="s">
        <v>16</v>
      </c>
      <c r="B62" s="4" t="s">
        <v>2</v>
      </c>
      <c r="C62" s="4" t="s">
        <v>24</v>
      </c>
      <c r="D62" s="4" t="s">
        <v>69</v>
      </c>
      <c r="E62" s="4"/>
      <c r="F62" s="8"/>
      <c r="G62" s="4"/>
      <c r="H62" s="4"/>
      <c r="I62" s="4"/>
      <c r="J62" s="8"/>
      <c r="K62" s="4"/>
      <c r="L62" s="8"/>
      <c r="M62" s="32"/>
      <c r="N62" s="32" t="str">
        <f t="shared" si="2"/>
        <v/>
      </c>
      <c r="O62" s="32" t="str">
        <f t="shared" si="3"/>
        <v/>
      </c>
      <c r="P62" s="4"/>
      <c r="Q62" s="34"/>
      <c r="R62" s="34"/>
      <c r="S62" s="34"/>
      <c r="T62" s="34"/>
      <c r="U62" s="34"/>
      <c r="V62" s="32"/>
      <c r="W62" s="32"/>
      <c r="X62" s="32"/>
      <c r="Y62" s="8"/>
    </row>
    <row r="63" spans="1:25" ht="15" thickTop="1" thickBot="1" x14ac:dyDescent="0.5">
      <c r="A63" s="4" t="s">
        <v>16</v>
      </c>
      <c r="B63" s="4" t="s">
        <v>2</v>
      </c>
      <c r="C63" s="4" t="s">
        <v>67</v>
      </c>
      <c r="D63" s="4" t="s">
        <v>69</v>
      </c>
      <c r="E63" s="4"/>
      <c r="F63" s="8"/>
      <c r="G63" s="4"/>
      <c r="H63" s="4"/>
      <c r="I63" s="4"/>
      <c r="J63" s="8"/>
      <c r="K63" s="4"/>
      <c r="L63" s="8"/>
      <c r="M63" s="32"/>
      <c r="N63" s="32" t="str">
        <f t="shared" si="2"/>
        <v/>
      </c>
      <c r="O63" s="32" t="str">
        <f t="shared" si="3"/>
        <v/>
      </c>
      <c r="P63" s="4"/>
      <c r="Q63" s="34"/>
      <c r="R63" s="34"/>
      <c r="S63" s="34"/>
      <c r="T63" s="34"/>
      <c r="U63" s="34"/>
      <c r="V63" s="32"/>
      <c r="W63" s="32"/>
      <c r="X63" s="32"/>
      <c r="Y63" s="8"/>
    </row>
    <row r="64" spans="1:25" ht="15" thickTop="1" thickBot="1" x14ac:dyDescent="0.5">
      <c r="A64" s="4" t="s">
        <v>16</v>
      </c>
      <c r="B64" s="4" t="s">
        <v>2</v>
      </c>
      <c r="C64" s="4" t="s">
        <v>38</v>
      </c>
      <c r="D64" s="4" t="s">
        <v>70</v>
      </c>
      <c r="E64" s="4" t="s">
        <v>27</v>
      </c>
      <c r="F64" s="8">
        <v>0.19234474220376699</v>
      </c>
      <c r="G64" s="4" t="s">
        <v>15</v>
      </c>
      <c r="H64" s="4" t="s">
        <v>22</v>
      </c>
      <c r="I64" s="4" t="s">
        <v>20</v>
      </c>
      <c r="J64" s="8">
        <v>0.38382301488750498</v>
      </c>
      <c r="K64" s="4" t="s">
        <v>106</v>
      </c>
      <c r="L64" s="8">
        <v>4.8579138517379702E-2</v>
      </c>
      <c r="M64" s="32">
        <v>7.7788288356444597E-3</v>
      </c>
      <c r="N64" s="32">
        <f t="shared" si="2"/>
        <v>3.3021480846090787E-2</v>
      </c>
      <c r="O64" s="32">
        <f t="shared" si="3"/>
        <v>6.4136796188668618E-2</v>
      </c>
      <c r="P64" s="4" t="s">
        <v>107</v>
      </c>
      <c r="Q64" s="34"/>
      <c r="R64" s="34"/>
      <c r="S64" s="34"/>
      <c r="T64" s="34"/>
      <c r="U64" s="34"/>
      <c r="V64" s="32"/>
      <c r="W64" s="32"/>
      <c r="X64" s="32"/>
      <c r="Y64" s="8"/>
    </row>
    <row r="65" spans="1:25" ht="15" thickTop="1" thickBot="1" x14ac:dyDescent="0.5">
      <c r="A65" s="4" t="s">
        <v>16</v>
      </c>
      <c r="B65" s="4" t="s">
        <v>2</v>
      </c>
      <c r="C65" s="4" t="s">
        <v>6</v>
      </c>
      <c r="D65" s="4" t="s">
        <v>70</v>
      </c>
      <c r="E65" s="4" t="s">
        <v>66</v>
      </c>
      <c r="F65" s="8">
        <v>1.4335369627198099E-3</v>
      </c>
      <c r="G65" s="4" t="s">
        <v>19</v>
      </c>
      <c r="H65" s="4" t="s">
        <v>22</v>
      </c>
      <c r="I65" s="4" t="s">
        <v>27</v>
      </c>
      <c r="J65" s="8">
        <v>0.119450201262226</v>
      </c>
      <c r="K65" s="4" t="s">
        <v>93</v>
      </c>
      <c r="L65" s="8">
        <v>2.89289198815822E-2</v>
      </c>
      <c r="M65" s="32">
        <v>5.8521715749912202E-3</v>
      </c>
      <c r="N65" s="32">
        <f t="shared" si="2"/>
        <v>1.7224576731599758E-2</v>
      </c>
      <c r="O65" s="32">
        <f t="shared" si="3"/>
        <v>4.0633263031564643E-2</v>
      </c>
      <c r="P65" s="4" t="s">
        <v>146</v>
      </c>
      <c r="Q65" s="34"/>
      <c r="R65" s="34"/>
      <c r="S65" s="34"/>
      <c r="T65" s="34"/>
      <c r="U65" s="34"/>
      <c r="V65" s="32"/>
      <c r="W65" s="32"/>
      <c r="X65" s="32"/>
      <c r="Y65" s="8"/>
    </row>
    <row r="66" spans="1:25" ht="15" thickTop="1" thickBot="1" x14ac:dyDescent="0.5">
      <c r="A66" s="4" t="s">
        <v>16</v>
      </c>
      <c r="B66" s="4" t="s">
        <v>2</v>
      </c>
      <c r="C66" s="4" t="s">
        <v>24</v>
      </c>
      <c r="D66" s="4" t="s">
        <v>70</v>
      </c>
      <c r="E66" s="4" t="s">
        <v>20</v>
      </c>
      <c r="F66" s="8">
        <v>1.28217268380924E-3</v>
      </c>
      <c r="G66" s="4" t="s">
        <v>19</v>
      </c>
      <c r="H66" s="4" t="s">
        <v>22</v>
      </c>
      <c r="I66" s="4" t="s">
        <v>27</v>
      </c>
      <c r="J66" s="8">
        <v>0.150530717531978</v>
      </c>
      <c r="K66" s="4" t="s">
        <v>82</v>
      </c>
      <c r="L66" s="8">
        <v>2.87149377167224E-2</v>
      </c>
      <c r="M66" s="32">
        <v>5.0602660253001204E-3</v>
      </c>
      <c r="N66" s="32">
        <f t="shared" si="2"/>
        <v>1.8594405666122159E-2</v>
      </c>
      <c r="O66" s="32">
        <f t="shared" si="3"/>
        <v>3.883546976732264E-2</v>
      </c>
      <c r="P66" s="4" t="s">
        <v>168</v>
      </c>
      <c r="Q66" s="34"/>
      <c r="R66" s="34"/>
      <c r="S66" s="34"/>
      <c r="T66" s="34"/>
      <c r="U66" s="34"/>
      <c r="V66" s="32"/>
      <c r="W66" s="32"/>
      <c r="X66" s="32"/>
      <c r="Y66" s="8"/>
    </row>
    <row r="67" spans="1:25" ht="15" thickTop="1" thickBot="1" x14ac:dyDescent="0.5">
      <c r="A67" s="4" t="s">
        <v>16</v>
      </c>
      <c r="B67" s="4" t="s">
        <v>2</v>
      </c>
      <c r="C67" s="4" t="s">
        <v>67</v>
      </c>
      <c r="D67" s="4" t="s">
        <v>70</v>
      </c>
      <c r="E67" s="4" t="s">
        <v>27</v>
      </c>
      <c r="F67" s="8">
        <v>0.22687330685163601</v>
      </c>
      <c r="G67" s="4" t="s">
        <v>15</v>
      </c>
      <c r="H67" s="4" t="s">
        <v>22</v>
      </c>
      <c r="I67" s="4" t="s">
        <v>66</v>
      </c>
      <c r="J67" s="8">
        <v>0.28713470692398402</v>
      </c>
      <c r="K67" s="4" t="s">
        <v>145</v>
      </c>
      <c r="L67" s="8">
        <v>4.8241648077964702E-2</v>
      </c>
      <c r="M67" s="32">
        <v>8.0872044320746701E-3</v>
      </c>
      <c r="N67" s="32">
        <f t="shared" si="2"/>
        <v>3.2067239213815366E-2</v>
      </c>
      <c r="O67" s="32">
        <f t="shared" si="3"/>
        <v>6.4416056942114039E-2</v>
      </c>
      <c r="P67" s="4" t="s">
        <v>144</v>
      </c>
      <c r="Q67" s="34"/>
      <c r="R67" s="34"/>
      <c r="S67" s="34"/>
      <c r="T67" s="34"/>
      <c r="U67" s="34"/>
      <c r="V67" s="32"/>
      <c r="W67" s="32"/>
      <c r="X67" s="32"/>
      <c r="Y67" s="8"/>
    </row>
    <row r="68" spans="1:25" ht="15" thickTop="1" thickBot="1" x14ac:dyDescent="0.5">
      <c r="A68" s="4" t="s">
        <v>16</v>
      </c>
      <c r="B68" s="4" t="s">
        <v>17</v>
      </c>
      <c r="C68" s="4" t="s">
        <v>38</v>
      </c>
      <c r="D68" s="4" t="s">
        <v>25</v>
      </c>
      <c r="E68" s="4" t="s">
        <v>20</v>
      </c>
      <c r="F68" s="8">
        <v>3.91631651376267E-3</v>
      </c>
      <c r="G68" s="4" t="s">
        <v>15</v>
      </c>
      <c r="H68" s="4" t="s">
        <v>22</v>
      </c>
      <c r="I68" s="4" t="s">
        <v>27</v>
      </c>
      <c r="J68" s="8">
        <v>0.246885700384226</v>
      </c>
      <c r="K68" s="4" t="s">
        <v>91</v>
      </c>
      <c r="L68" s="8">
        <v>2.33405344188213E-2</v>
      </c>
      <c r="M68" s="32">
        <v>5.6762783643436801E-3</v>
      </c>
      <c r="N68" s="32">
        <f t="shared" si="2"/>
        <v>1.198797769013394E-2</v>
      </c>
      <c r="O68" s="32">
        <f t="shared" si="3"/>
        <v>3.469309114750866E-2</v>
      </c>
      <c r="P68" s="4" t="s">
        <v>92</v>
      </c>
      <c r="Q68" s="34"/>
      <c r="R68" s="34"/>
      <c r="S68" s="34"/>
      <c r="T68" s="34"/>
      <c r="U68" s="34"/>
      <c r="V68" s="32"/>
      <c r="W68" s="32"/>
      <c r="X68" s="32"/>
      <c r="Y68" s="8"/>
    </row>
    <row r="69" spans="1:25" ht="15" thickTop="1" thickBot="1" x14ac:dyDescent="0.5">
      <c r="A69" s="4" t="s">
        <v>16</v>
      </c>
      <c r="B69" s="4" t="s">
        <v>17</v>
      </c>
      <c r="C69" s="4" t="s">
        <v>6</v>
      </c>
      <c r="D69" s="4" t="s">
        <v>25</v>
      </c>
      <c r="E69" s="4" t="s">
        <v>27</v>
      </c>
      <c r="F69" s="8">
        <v>1.88055516500826E-3</v>
      </c>
      <c r="G69" s="4" t="s">
        <v>19</v>
      </c>
      <c r="H69" s="4" t="s">
        <v>22</v>
      </c>
      <c r="I69" s="4" t="s">
        <v>27</v>
      </c>
      <c r="J69" s="8">
        <v>0.209009539993816</v>
      </c>
      <c r="K69" s="4" t="s">
        <v>84</v>
      </c>
      <c r="L69" s="8">
        <v>1.5211693756282301E-2</v>
      </c>
      <c r="M69" s="32">
        <v>2.45734843548837E-3</v>
      </c>
      <c r="N69" s="32">
        <f t="shared" si="2"/>
        <v>1.0296996885305561E-2</v>
      </c>
      <c r="O69" s="32">
        <f t="shared" si="3"/>
        <v>2.0126390627259041E-2</v>
      </c>
      <c r="P69" s="4" t="s">
        <v>85</v>
      </c>
      <c r="Q69" s="34"/>
      <c r="R69" s="34"/>
      <c r="S69" s="34"/>
      <c r="T69" s="34"/>
      <c r="U69" s="34"/>
      <c r="V69" s="32"/>
      <c r="W69" s="32"/>
      <c r="X69" s="32"/>
      <c r="Y69" s="8"/>
    </row>
    <row r="70" spans="1:25" ht="15" thickTop="1" thickBot="1" x14ac:dyDescent="0.5">
      <c r="A70" s="4" t="s">
        <v>16</v>
      </c>
      <c r="B70" s="4" t="s">
        <v>17</v>
      </c>
      <c r="C70" s="4" t="s">
        <v>24</v>
      </c>
      <c r="D70" s="4" t="s">
        <v>25</v>
      </c>
      <c r="E70" s="4" t="s">
        <v>27</v>
      </c>
      <c r="F70" s="8">
        <v>9.77782860883635E-3</v>
      </c>
      <c r="G70" s="4" t="s">
        <v>15</v>
      </c>
      <c r="H70" s="4" t="s">
        <v>26</v>
      </c>
      <c r="I70" s="4" t="s">
        <v>20</v>
      </c>
      <c r="J70" s="8">
        <v>0.131285289629504</v>
      </c>
      <c r="K70" s="4" t="s">
        <v>89</v>
      </c>
      <c r="L70" s="8">
        <v>2.2255120053887301E-2</v>
      </c>
      <c r="M70" s="32">
        <v>5.5587759654508696E-3</v>
      </c>
      <c r="N70" s="32">
        <f t="shared" si="2"/>
        <v>1.1137568122985561E-2</v>
      </c>
      <c r="O70" s="32">
        <f t="shared" si="3"/>
        <v>3.3372671984789042E-2</v>
      </c>
      <c r="P70" s="4" t="s">
        <v>90</v>
      </c>
      <c r="Q70" s="34"/>
      <c r="R70" s="34"/>
      <c r="S70" s="34"/>
      <c r="T70" s="34"/>
      <c r="U70" s="34"/>
      <c r="V70" s="32"/>
      <c r="W70" s="32"/>
      <c r="X70" s="32"/>
      <c r="Y70" s="8"/>
    </row>
    <row r="71" spans="1:25" ht="15" thickTop="1" thickBot="1" x14ac:dyDescent="0.5">
      <c r="A71" s="4" t="s">
        <v>16</v>
      </c>
      <c r="B71" s="4" t="s">
        <v>17</v>
      </c>
      <c r="C71" s="4" t="s">
        <v>67</v>
      </c>
      <c r="D71" s="4" t="s">
        <v>25</v>
      </c>
      <c r="E71" s="4" t="s">
        <v>66</v>
      </c>
      <c r="F71" s="8">
        <v>1.0070430958316E-3</v>
      </c>
      <c r="G71" s="4" t="s">
        <v>19</v>
      </c>
      <c r="H71" s="4" t="s">
        <v>22</v>
      </c>
      <c r="I71" s="4" t="s">
        <v>27</v>
      </c>
      <c r="J71" s="8">
        <v>0.28840183199670999</v>
      </c>
      <c r="K71" s="4" t="s">
        <v>100</v>
      </c>
      <c r="L71" s="8">
        <v>1.7037345282733402E-2</v>
      </c>
      <c r="M71" s="32">
        <v>3.8343275498706501E-3</v>
      </c>
      <c r="N71" s="32">
        <f t="shared" si="2"/>
        <v>9.3686901829921013E-3</v>
      </c>
      <c r="O71" s="32">
        <f t="shared" si="3"/>
        <v>2.4706000382474703E-2</v>
      </c>
      <c r="P71" s="4" t="s">
        <v>116</v>
      </c>
      <c r="Q71" s="34"/>
      <c r="R71" s="34"/>
      <c r="S71" s="34"/>
      <c r="T71" s="34"/>
      <c r="U71" s="34"/>
      <c r="V71" s="32"/>
      <c r="W71" s="32"/>
      <c r="X71" s="32"/>
      <c r="Y71" s="8"/>
    </row>
    <row r="72" spans="1:25" ht="15" thickTop="1" thickBot="1" x14ac:dyDescent="0.5">
      <c r="A72" s="4" t="s">
        <v>16</v>
      </c>
      <c r="B72" s="4" t="s">
        <v>17</v>
      </c>
      <c r="C72" s="4" t="s">
        <v>38</v>
      </c>
      <c r="D72" s="4" t="s">
        <v>65</v>
      </c>
      <c r="E72" s="4" t="s">
        <v>20</v>
      </c>
      <c r="F72" s="8">
        <v>2.73040792261144E-2</v>
      </c>
      <c r="G72" s="4" t="s">
        <v>15</v>
      </c>
      <c r="H72" s="4" t="s">
        <v>22</v>
      </c>
      <c r="I72" s="4" t="s">
        <v>27</v>
      </c>
      <c r="J72" s="8">
        <v>0.31826102039211901</v>
      </c>
      <c r="K72" s="4" t="s">
        <v>114</v>
      </c>
      <c r="L72" s="8">
        <v>3.9805786311626401E-2</v>
      </c>
      <c r="M72" s="32">
        <v>7.01124318502413E-3</v>
      </c>
      <c r="N72" s="32">
        <f t="shared" ref="N72:N87" si="4">IF(OR(L72="",M72=""),"",L72-2*M72)</f>
        <v>2.5783299941578141E-2</v>
      </c>
      <c r="O72" s="32">
        <f t="shared" ref="O72:O87" si="5">IF(OR(L72="",M72=""),"",L72+2*M72)</f>
        <v>5.3828272681674658E-2</v>
      </c>
      <c r="P72" s="4" t="s">
        <v>115</v>
      </c>
      <c r="Q72" s="34"/>
      <c r="R72" s="34"/>
      <c r="S72" s="34"/>
      <c r="T72" s="34"/>
      <c r="U72" s="34"/>
      <c r="V72" s="32"/>
      <c r="W72" s="32"/>
      <c r="X72" s="32"/>
      <c r="Y72" s="8"/>
    </row>
    <row r="73" spans="1:25" ht="15" thickTop="1" thickBot="1" x14ac:dyDescent="0.5">
      <c r="A73" s="4" t="s">
        <v>16</v>
      </c>
      <c r="B73" s="4" t="s">
        <v>17</v>
      </c>
      <c r="C73" s="4" t="s">
        <v>6</v>
      </c>
      <c r="D73" s="4" t="s">
        <v>65</v>
      </c>
      <c r="E73" s="4" t="s">
        <v>20</v>
      </c>
      <c r="F73" s="8">
        <v>1.4499068387407001E-3</v>
      </c>
      <c r="G73" s="4" t="s">
        <v>19</v>
      </c>
      <c r="H73" s="4" t="s">
        <v>22</v>
      </c>
      <c r="I73" s="4" t="s">
        <v>20</v>
      </c>
      <c r="J73" s="8">
        <v>0.26802352848095301</v>
      </c>
      <c r="K73" s="4" t="s">
        <v>120</v>
      </c>
      <c r="L73" s="8">
        <v>2.29038143530488E-2</v>
      </c>
      <c r="M73" s="32">
        <v>4.7737350319561698E-3</v>
      </c>
      <c r="N73" s="32">
        <f t="shared" si="4"/>
        <v>1.335634428913646E-2</v>
      </c>
      <c r="O73" s="32">
        <f t="shared" si="5"/>
        <v>3.2451284416961143E-2</v>
      </c>
      <c r="P73" s="4" t="s">
        <v>121</v>
      </c>
      <c r="Q73" s="34"/>
      <c r="R73" s="34"/>
      <c r="S73" s="34"/>
      <c r="T73" s="34"/>
      <c r="U73" s="34"/>
      <c r="V73" s="32"/>
      <c r="W73" s="32"/>
      <c r="X73" s="32"/>
      <c r="Y73" s="8"/>
    </row>
    <row r="74" spans="1:25" ht="15" thickTop="1" thickBot="1" x14ac:dyDescent="0.5">
      <c r="A74" s="4" t="s">
        <v>16</v>
      </c>
      <c r="B74" s="4" t="s">
        <v>17</v>
      </c>
      <c r="C74" s="4" t="s">
        <v>24</v>
      </c>
      <c r="D74" s="4" t="s">
        <v>65</v>
      </c>
      <c r="E74" s="4" t="s">
        <v>20</v>
      </c>
      <c r="F74" s="8">
        <v>1.21569007020592E-3</v>
      </c>
      <c r="G74" s="4" t="s">
        <v>19</v>
      </c>
      <c r="H74" s="4" t="s">
        <v>22</v>
      </c>
      <c r="I74" s="4" t="s">
        <v>27</v>
      </c>
      <c r="J74" s="8">
        <v>0.127159229722001</v>
      </c>
      <c r="K74" s="4" t="s">
        <v>100</v>
      </c>
      <c r="L74" s="8">
        <v>2.00282275676727E-2</v>
      </c>
      <c r="M74" s="32">
        <v>3.5897180816403E-3</v>
      </c>
      <c r="N74" s="32">
        <f t="shared" si="4"/>
        <v>1.28487914043921E-2</v>
      </c>
      <c r="O74" s="32">
        <f t="shared" si="5"/>
        <v>2.7207663730953298E-2</v>
      </c>
      <c r="P74" s="4" t="s">
        <v>122</v>
      </c>
      <c r="Q74" s="34"/>
      <c r="R74" s="34"/>
      <c r="S74" s="34"/>
      <c r="T74" s="34"/>
      <c r="U74" s="34"/>
      <c r="V74" s="32"/>
      <c r="W74" s="32"/>
      <c r="X74" s="32"/>
      <c r="Y74" s="8"/>
    </row>
    <row r="75" spans="1:25" ht="15" thickTop="1" thickBot="1" x14ac:dyDescent="0.5">
      <c r="A75" s="4" t="s">
        <v>16</v>
      </c>
      <c r="B75" s="4" t="s">
        <v>17</v>
      </c>
      <c r="C75" s="4" t="s">
        <v>67</v>
      </c>
      <c r="D75" s="4" t="s">
        <v>65</v>
      </c>
      <c r="E75" s="4" t="s">
        <v>20</v>
      </c>
      <c r="F75" s="8">
        <v>1.04427458471685E-3</v>
      </c>
      <c r="G75" s="4" t="s">
        <v>19</v>
      </c>
      <c r="H75" s="4" t="s">
        <v>22</v>
      </c>
      <c r="I75" s="4" t="s">
        <v>66</v>
      </c>
      <c r="J75" s="8">
        <v>0.154662484494974</v>
      </c>
      <c r="K75" s="4" t="s">
        <v>166</v>
      </c>
      <c r="L75" s="8">
        <v>1.9710740260779801E-2</v>
      </c>
      <c r="M75" s="32">
        <v>4.0718373029910203E-3</v>
      </c>
      <c r="N75" s="32">
        <f t="shared" si="4"/>
        <v>1.1567065654797761E-2</v>
      </c>
      <c r="O75" s="32">
        <f t="shared" si="5"/>
        <v>2.7854414866761844E-2</v>
      </c>
      <c r="P75" s="4" t="s">
        <v>167</v>
      </c>
      <c r="Q75" s="34"/>
      <c r="R75" s="34"/>
      <c r="S75" s="34"/>
      <c r="T75" s="34"/>
      <c r="U75" s="34"/>
      <c r="V75" s="32"/>
      <c r="W75" s="32"/>
      <c r="X75" s="32"/>
      <c r="Y75" s="8"/>
    </row>
    <row r="76" spans="1:25" ht="15" thickTop="1" thickBot="1" x14ac:dyDescent="0.5">
      <c r="A76" s="4" t="s">
        <v>16</v>
      </c>
      <c r="B76" s="4" t="s">
        <v>17</v>
      </c>
      <c r="C76" s="4" t="s">
        <v>38</v>
      </c>
      <c r="D76" s="4" t="s">
        <v>68</v>
      </c>
      <c r="E76" s="4"/>
      <c r="F76" s="8"/>
      <c r="G76" s="4"/>
      <c r="H76" s="4"/>
      <c r="I76" s="4"/>
      <c r="J76" s="8"/>
      <c r="K76" s="4"/>
      <c r="L76" s="8"/>
      <c r="M76" s="32"/>
      <c r="N76" s="32" t="str">
        <f t="shared" si="4"/>
        <v/>
      </c>
      <c r="O76" s="32" t="str">
        <f t="shared" si="5"/>
        <v/>
      </c>
      <c r="P76" s="4"/>
      <c r="Q76" s="34"/>
      <c r="R76" s="34"/>
      <c r="S76" s="34"/>
      <c r="T76" s="34"/>
      <c r="U76" s="34"/>
      <c r="V76" s="32"/>
      <c r="W76" s="32"/>
      <c r="X76" s="32"/>
      <c r="Y76" s="8"/>
    </row>
    <row r="77" spans="1:25" ht="15" thickTop="1" thickBot="1" x14ac:dyDescent="0.5">
      <c r="A77" s="4" t="s">
        <v>16</v>
      </c>
      <c r="B77" s="4" t="s">
        <v>17</v>
      </c>
      <c r="C77" s="4" t="s">
        <v>6</v>
      </c>
      <c r="D77" s="4" t="s">
        <v>68</v>
      </c>
      <c r="E77" s="4"/>
      <c r="F77" s="8"/>
      <c r="G77" s="4"/>
      <c r="H77" s="4"/>
      <c r="I77" s="4"/>
      <c r="J77" s="8"/>
      <c r="K77" s="4"/>
      <c r="L77" s="8"/>
      <c r="M77" s="32"/>
      <c r="N77" s="32" t="str">
        <f t="shared" si="4"/>
        <v/>
      </c>
      <c r="O77" s="32" t="str">
        <f t="shared" si="5"/>
        <v/>
      </c>
      <c r="P77" s="4"/>
      <c r="Q77" s="34"/>
      <c r="R77" s="34"/>
      <c r="S77" s="34"/>
      <c r="T77" s="34"/>
      <c r="U77" s="34"/>
      <c r="V77" s="32"/>
      <c r="W77" s="32"/>
      <c r="X77" s="32"/>
      <c r="Y77" s="8"/>
    </row>
    <row r="78" spans="1:25" ht="15" thickTop="1" thickBot="1" x14ac:dyDescent="0.5">
      <c r="A78" s="4" t="s">
        <v>16</v>
      </c>
      <c r="B78" s="4" t="s">
        <v>17</v>
      </c>
      <c r="C78" s="4" t="s">
        <v>24</v>
      </c>
      <c r="D78" s="4" t="s">
        <v>68</v>
      </c>
      <c r="E78" s="4"/>
      <c r="F78" s="8"/>
      <c r="G78" s="4"/>
      <c r="H78" s="4"/>
      <c r="I78" s="4"/>
      <c r="J78" s="8"/>
      <c r="K78" s="4"/>
      <c r="L78" s="8"/>
      <c r="M78" s="32"/>
      <c r="N78" s="32" t="str">
        <f t="shared" si="4"/>
        <v/>
      </c>
      <c r="O78" s="32" t="str">
        <f t="shared" si="5"/>
        <v/>
      </c>
      <c r="P78" s="4"/>
      <c r="Q78" s="34"/>
      <c r="R78" s="34"/>
      <c r="S78" s="34"/>
      <c r="T78" s="34"/>
      <c r="U78" s="34"/>
      <c r="V78" s="32"/>
      <c r="W78" s="32"/>
      <c r="X78" s="32"/>
      <c r="Y78" s="8"/>
    </row>
    <row r="79" spans="1:25" ht="15" thickTop="1" thickBot="1" x14ac:dyDescent="0.5">
      <c r="A79" s="4" t="s">
        <v>16</v>
      </c>
      <c r="B79" s="4" t="s">
        <v>17</v>
      </c>
      <c r="C79" s="4" t="s">
        <v>67</v>
      </c>
      <c r="D79" s="4" t="s">
        <v>68</v>
      </c>
      <c r="E79" s="4"/>
      <c r="F79" s="8"/>
      <c r="G79" s="4"/>
      <c r="H79" s="4"/>
      <c r="I79" s="4"/>
      <c r="J79" s="8"/>
      <c r="K79" s="4"/>
      <c r="L79" s="8"/>
      <c r="M79" s="32"/>
      <c r="N79" s="32" t="str">
        <f t="shared" si="4"/>
        <v/>
      </c>
      <c r="O79" s="32" t="str">
        <f t="shared" si="5"/>
        <v/>
      </c>
      <c r="P79" s="4"/>
      <c r="Q79" s="34"/>
      <c r="R79" s="34"/>
      <c r="S79" s="34"/>
      <c r="T79" s="34"/>
      <c r="U79" s="34"/>
      <c r="V79" s="32"/>
      <c r="W79" s="32"/>
      <c r="X79" s="32"/>
      <c r="Y79" s="8"/>
    </row>
    <row r="80" spans="1:25" ht="15" thickTop="1" thickBot="1" x14ac:dyDescent="0.5">
      <c r="A80" s="4" t="s">
        <v>16</v>
      </c>
      <c r="B80" s="4" t="s">
        <v>17</v>
      </c>
      <c r="C80" s="4" t="s">
        <v>38</v>
      </c>
      <c r="D80" s="4" t="s">
        <v>69</v>
      </c>
      <c r="E80" s="4"/>
      <c r="F80" s="8"/>
      <c r="G80" s="4"/>
      <c r="H80" s="4"/>
      <c r="I80" s="4"/>
      <c r="J80" s="8"/>
      <c r="K80" s="4"/>
      <c r="L80" s="8"/>
      <c r="M80" s="32"/>
      <c r="N80" s="32" t="str">
        <f t="shared" si="4"/>
        <v/>
      </c>
      <c r="O80" s="32" t="str">
        <f t="shared" si="5"/>
        <v/>
      </c>
      <c r="P80" s="4"/>
      <c r="Q80" s="34"/>
      <c r="R80" s="34"/>
      <c r="S80" s="34"/>
      <c r="T80" s="34"/>
      <c r="U80" s="34"/>
      <c r="V80" s="32"/>
      <c r="W80" s="32"/>
      <c r="X80" s="32"/>
      <c r="Y80" s="8"/>
    </row>
    <row r="81" spans="1:25" ht="15" thickTop="1" thickBot="1" x14ac:dyDescent="0.5">
      <c r="A81" s="4" t="s">
        <v>16</v>
      </c>
      <c r="B81" s="4" t="s">
        <v>17</v>
      </c>
      <c r="C81" s="4" t="s">
        <v>6</v>
      </c>
      <c r="D81" s="4" t="s">
        <v>69</v>
      </c>
      <c r="E81" s="4"/>
      <c r="F81" s="8"/>
      <c r="G81" s="4"/>
      <c r="H81" s="4"/>
      <c r="I81" s="4"/>
      <c r="J81" s="8"/>
      <c r="K81" s="4"/>
      <c r="L81" s="8"/>
      <c r="M81" s="32"/>
      <c r="N81" s="32" t="str">
        <f t="shared" si="4"/>
        <v/>
      </c>
      <c r="O81" s="32" t="str">
        <f t="shared" si="5"/>
        <v/>
      </c>
      <c r="P81" s="4"/>
      <c r="Q81" s="34"/>
      <c r="R81" s="34"/>
      <c r="S81" s="34"/>
      <c r="T81" s="34"/>
      <c r="U81" s="34"/>
      <c r="V81" s="32"/>
      <c r="W81" s="32"/>
      <c r="X81" s="32"/>
      <c r="Y81" s="8"/>
    </row>
    <row r="82" spans="1:25" ht="15" thickTop="1" thickBot="1" x14ac:dyDescent="0.5">
      <c r="A82" s="4" t="s">
        <v>16</v>
      </c>
      <c r="B82" s="4" t="s">
        <v>17</v>
      </c>
      <c r="C82" s="4" t="s">
        <v>24</v>
      </c>
      <c r="D82" s="4" t="s">
        <v>69</v>
      </c>
      <c r="E82" s="4"/>
      <c r="F82" s="8"/>
      <c r="G82" s="4"/>
      <c r="H82" s="4"/>
      <c r="I82" s="4"/>
      <c r="J82" s="8"/>
      <c r="K82" s="4"/>
      <c r="L82" s="8"/>
      <c r="M82" s="32"/>
      <c r="N82" s="32" t="str">
        <f t="shared" si="4"/>
        <v/>
      </c>
      <c r="O82" s="32" t="str">
        <f t="shared" si="5"/>
        <v/>
      </c>
      <c r="P82" s="4"/>
      <c r="Q82" s="34"/>
      <c r="R82" s="34"/>
      <c r="S82" s="34"/>
      <c r="T82" s="34"/>
      <c r="U82" s="34"/>
      <c r="V82" s="32"/>
      <c r="W82" s="32"/>
      <c r="X82" s="32"/>
      <c r="Y82" s="8"/>
    </row>
    <row r="83" spans="1:25" ht="15" thickTop="1" thickBot="1" x14ac:dyDescent="0.5">
      <c r="A83" s="4" t="s">
        <v>16</v>
      </c>
      <c r="B83" s="4" t="s">
        <v>17</v>
      </c>
      <c r="C83" s="4" t="s">
        <v>67</v>
      </c>
      <c r="D83" s="4" t="s">
        <v>69</v>
      </c>
      <c r="E83" s="4"/>
      <c r="F83" s="8"/>
      <c r="G83" s="4"/>
      <c r="H83" s="4"/>
      <c r="I83" s="4"/>
      <c r="J83" s="8"/>
      <c r="K83" s="4"/>
      <c r="L83" s="8"/>
      <c r="M83" s="32"/>
      <c r="N83" s="32" t="str">
        <f t="shared" si="4"/>
        <v/>
      </c>
      <c r="O83" s="32" t="str">
        <f t="shared" si="5"/>
        <v/>
      </c>
      <c r="P83" s="4"/>
      <c r="Q83" s="34"/>
      <c r="R83" s="34"/>
      <c r="S83" s="34"/>
      <c r="T83" s="34"/>
      <c r="U83" s="34"/>
      <c r="V83" s="32"/>
      <c r="W83" s="32"/>
      <c r="X83" s="32"/>
      <c r="Y83" s="8"/>
    </row>
    <row r="84" spans="1:25" ht="15" thickTop="1" thickBot="1" x14ac:dyDescent="0.5">
      <c r="A84" s="4" t="s">
        <v>16</v>
      </c>
      <c r="B84" s="4" t="s">
        <v>17</v>
      </c>
      <c r="C84" s="4" t="s">
        <v>38</v>
      </c>
      <c r="D84" s="4" t="s">
        <v>70</v>
      </c>
      <c r="E84" s="4" t="s">
        <v>20</v>
      </c>
      <c r="F84" s="8">
        <v>2.5800768317241702E-3</v>
      </c>
      <c r="G84" s="4" t="s">
        <v>19</v>
      </c>
      <c r="H84" s="4" t="s">
        <v>26</v>
      </c>
      <c r="I84" s="4" t="s">
        <v>27</v>
      </c>
      <c r="J84" s="8">
        <v>0.362684286718711</v>
      </c>
      <c r="K84" s="4" t="s">
        <v>104</v>
      </c>
      <c r="L84" s="8">
        <v>6.0124675184488198E-2</v>
      </c>
      <c r="M84" s="32">
        <v>7.3849208638697601E-3</v>
      </c>
      <c r="N84" s="32">
        <f t="shared" si="4"/>
        <v>4.5354833456748678E-2</v>
      </c>
      <c r="O84" s="32">
        <f t="shared" si="5"/>
        <v>7.4894516912227718E-2</v>
      </c>
      <c r="P84" s="4" t="s">
        <v>105</v>
      </c>
      <c r="Q84" s="34"/>
      <c r="R84" s="34"/>
      <c r="S84" s="34"/>
      <c r="T84" s="34"/>
      <c r="U84" s="34"/>
      <c r="V84" s="32"/>
      <c r="W84" s="32"/>
      <c r="X84" s="32"/>
      <c r="Y84" s="8"/>
    </row>
    <row r="85" spans="1:25" ht="15" thickTop="1" thickBot="1" x14ac:dyDescent="0.5">
      <c r="A85" s="4" t="s">
        <v>16</v>
      </c>
      <c r="B85" s="4" t="s">
        <v>17</v>
      </c>
      <c r="C85" s="4" t="s">
        <v>6</v>
      </c>
      <c r="D85" s="4">
        <v>60</v>
      </c>
      <c r="E85" s="4" t="s">
        <v>27</v>
      </c>
      <c r="F85" s="8">
        <v>0.29999887991116397</v>
      </c>
      <c r="G85" s="4" t="s">
        <v>15</v>
      </c>
      <c r="H85" s="4" t="s">
        <v>22</v>
      </c>
      <c r="I85" s="4" t="s">
        <v>20</v>
      </c>
      <c r="J85" s="8">
        <v>0.36944959061462002</v>
      </c>
      <c r="K85" s="4" t="s">
        <v>100</v>
      </c>
      <c r="L85" s="8">
        <v>6.1281017214059798E-2</v>
      </c>
      <c r="M85" s="32">
        <v>5.6262057271695802E-3</v>
      </c>
      <c r="N85" s="32">
        <f t="shared" si="4"/>
        <v>5.0028605759720637E-2</v>
      </c>
      <c r="O85" s="32">
        <f t="shared" si="5"/>
        <v>7.2533428668398958E-2</v>
      </c>
      <c r="P85" s="4" t="s">
        <v>101</v>
      </c>
      <c r="Q85" s="34"/>
      <c r="R85" s="34"/>
      <c r="S85" s="34"/>
      <c r="T85" s="34"/>
      <c r="U85" s="34"/>
      <c r="V85" s="32"/>
      <c r="W85" s="32"/>
      <c r="X85" s="32"/>
      <c r="Y85" s="8"/>
    </row>
    <row r="86" spans="1:25" ht="15" thickTop="1" thickBot="1" x14ac:dyDescent="0.5">
      <c r="A86" s="4" t="s">
        <v>16</v>
      </c>
      <c r="B86" s="4" t="s">
        <v>17</v>
      </c>
      <c r="C86" s="4" t="s">
        <v>24</v>
      </c>
      <c r="D86" s="4">
        <v>60</v>
      </c>
      <c r="E86" s="4" t="s">
        <v>27</v>
      </c>
      <c r="F86" s="8">
        <v>0.28287453942324098</v>
      </c>
      <c r="G86" s="4" t="s">
        <v>15</v>
      </c>
      <c r="H86" s="4" t="s">
        <v>22</v>
      </c>
      <c r="I86" s="4" t="s">
        <v>20</v>
      </c>
      <c r="J86" s="8">
        <v>0.28163213752842198</v>
      </c>
      <c r="K86" s="4" t="s">
        <v>103</v>
      </c>
      <c r="L86" s="8">
        <v>6.2436234951019201E-2</v>
      </c>
      <c r="M86" s="32">
        <v>6.0537433442488702E-3</v>
      </c>
      <c r="N86" s="32">
        <f t="shared" si="4"/>
        <v>5.0328748262521462E-2</v>
      </c>
      <c r="O86" s="32">
        <f t="shared" si="5"/>
        <v>7.4543721639516947E-2</v>
      </c>
      <c r="P86" s="4" t="s">
        <v>102</v>
      </c>
      <c r="Q86" s="34"/>
      <c r="R86" s="34"/>
      <c r="S86" s="34"/>
      <c r="T86" s="34"/>
      <c r="U86" s="34"/>
      <c r="V86" s="32"/>
      <c r="W86" s="32"/>
      <c r="X86" s="32"/>
      <c r="Y86" s="8"/>
    </row>
    <row r="87" spans="1:25" ht="15" thickTop="1" thickBot="1" x14ac:dyDescent="0.5">
      <c r="A87" s="4" t="s">
        <v>16</v>
      </c>
      <c r="B87" s="4" t="s">
        <v>17</v>
      </c>
      <c r="C87" s="4" t="s">
        <v>67</v>
      </c>
      <c r="D87" s="4">
        <v>60</v>
      </c>
      <c r="E87" s="4" t="s">
        <v>20</v>
      </c>
      <c r="F87" s="8">
        <v>2.0251169132599199E-3</v>
      </c>
      <c r="G87" s="4" t="s">
        <v>19</v>
      </c>
      <c r="H87" s="4" t="s">
        <v>22</v>
      </c>
      <c r="I87" s="4" t="s">
        <v>20</v>
      </c>
      <c r="J87" s="8">
        <v>0.140422682361351</v>
      </c>
      <c r="K87" s="4" t="s">
        <v>114</v>
      </c>
      <c r="L87" s="8">
        <v>3.8152105361223203E-2</v>
      </c>
      <c r="M87" s="32">
        <v>5.0818124143602204E-3</v>
      </c>
      <c r="N87" s="32">
        <f t="shared" si="4"/>
        <v>2.798848053250276E-2</v>
      </c>
      <c r="O87" s="32">
        <f t="shared" si="5"/>
        <v>4.8315730189943645E-2</v>
      </c>
      <c r="P87" s="4" t="s">
        <v>117</v>
      </c>
      <c r="Q87" s="34"/>
      <c r="R87" s="34"/>
      <c r="S87" s="34"/>
      <c r="T87" s="34"/>
      <c r="U87" s="34"/>
      <c r="V87" s="32"/>
      <c r="W87" s="32"/>
      <c r="X87" s="32"/>
      <c r="Y87" s="8"/>
    </row>
    <row r="88" spans="1:25" ht="14.65" thickTop="1" x14ac:dyDescent="0.45">
      <c r="P88" s="2"/>
      <c r="Q88" s="2"/>
      <c r="R88" s="2"/>
      <c r="S88" s="2"/>
      <c r="T88" s="2"/>
      <c r="U88" s="2"/>
      <c r="X88" s="31"/>
    </row>
    <row r="89" spans="1:25" ht="14.65" thickBot="1" x14ac:dyDescent="0.5">
      <c r="P89" s="2"/>
      <c r="Q89" s="2"/>
      <c r="R89" s="2"/>
      <c r="S89" s="2"/>
      <c r="T89" s="2"/>
      <c r="U89" s="2"/>
      <c r="X89" s="31"/>
    </row>
    <row r="90" spans="1:25" ht="15" thickTop="1" thickBot="1" x14ac:dyDescent="0.5">
      <c r="A90" s="2" t="s">
        <v>126</v>
      </c>
      <c r="L90" s="40" t="s">
        <v>149</v>
      </c>
      <c r="M90" s="41"/>
      <c r="N90" s="41"/>
      <c r="O90" s="41"/>
      <c r="P90" s="42"/>
      <c r="Q90" s="43" t="s">
        <v>29</v>
      </c>
      <c r="R90" s="44"/>
      <c r="S90" s="44"/>
      <c r="T90" s="44"/>
      <c r="U90" s="44"/>
      <c r="V90" s="44"/>
      <c r="W90" s="44"/>
      <c r="X90" s="44"/>
      <c r="Y90" s="42"/>
    </row>
    <row r="91" spans="1:25" ht="15" thickTop="1" thickBot="1" x14ac:dyDescent="0.5">
      <c r="A91" s="4" t="s">
        <v>3</v>
      </c>
      <c r="B91" s="4" t="s">
        <v>4</v>
      </c>
      <c r="C91" s="4" t="s">
        <v>5</v>
      </c>
      <c r="D91" s="4" t="s">
        <v>8</v>
      </c>
      <c r="E91" s="4" t="s">
        <v>12</v>
      </c>
      <c r="F91" s="4" t="s">
        <v>11</v>
      </c>
      <c r="G91" s="4" t="s">
        <v>10</v>
      </c>
      <c r="H91" s="4" t="s">
        <v>21</v>
      </c>
      <c r="I91" s="4" t="s">
        <v>13</v>
      </c>
      <c r="J91" s="4" t="s">
        <v>14</v>
      </c>
      <c r="K91" s="4" t="s">
        <v>23</v>
      </c>
      <c r="L91" s="8" t="s">
        <v>64</v>
      </c>
      <c r="M91" s="32" t="s">
        <v>81</v>
      </c>
      <c r="N91" s="32" t="s">
        <v>80</v>
      </c>
      <c r="O91" s="32" t="s">
        <v>79</v>
      </c>
      <c r="P91" s="4" t="s">
        <v>71</v>
      </c>
      <c r="Q91" s="4" t="s">
        <v>154</v>
      </c>
      <c r="R91" s="4" t="s">
        <v>158</v>
      </c>
      <c r="S91" s="4" t="s">
        <v>157</v>
      </c>
      <c r="T91" s="4" t="s">
        <v>156</v>
      </c>
      <c r="U91" s="4" t="s">
        <v>155</v>
      </c>
      <c r="V91" s="8" t="s">
        <v>159</v>
      </c>
      <c r="W91" s="32" t="s">
        <v>160</v>
      </c>
      <c r="X91" s="32" t="s">
        <v>161</v>
      </c>
      <c r="Y91" s="8" t="s">
        <v>162</v>
      </c>
    </row>
    <row r="92" spans="1:25" ht="15" thickTop="1" thickBot="1" x14ac:dyDescent="0.5">
      <c r="A92" s="4" t="s">
        <v>7</v>
      </c>
      <c r="B92" s="4" t="s">
        <v>2</v>
      </c>
      <c r="C92" s="4" t="s">
        <v>38</v>
      </c>
      <c r="D92" s="4" t="s">
        <v>25</v>
      </c>
      <c r="E92" s="4" t="s">
        <v>9</v>
      </c>
      <c r="F92" s="8"/>
      <c r="G92" s="4"/>
      <c r="H92" s="4"/>
      <c r="I92" s="4"/>
      <c r="J92" s="8"/>
      <c r="K92" s="4"/>
      <c r="L92" s="8"/>
      <c r="M92" s="32"/>
      <c r="N92" s="32"/>
      <c r="O92" s="32"/>
      <c r="P92" s="4"/>
      <c r="Q92" s="34"/>
      <c r="R92" s="34"/>
      <c r="S92" s="34"/>
      <c r="T92" s="34"/>
      <c r="U92" s="34"/>
      <c r="V92" s="32"/>
      <c r="W92" s="32"/>
      <c r="X92" s="32"/>
      <c r="Y92" s="8"/>
    </row>
    <row r="93" spans="1:25" ht="15" thickTop="1" thickBot="1" x14ac:dyDescent="0.5">
      <c r="A93" s="4" t="s">
        <v>7</v>
      </c>
      <c r="B93" s="4" t="s">
        <v>2</v>
      </c>
      <c r="C93" s="4" t="s">
        <v>6</v>
      </c>
      <c r="D93" s="4" t="s">
        <v>25</v>
      </c>
      <c r="E93" s="4" t="s">
        <v>9</v>
      </c>
      <c r="F93" s="8"/>
      <c r="G93" s="4"/>
      <c r="H93" s="4"/>
      <c r="I93" s="4"/>
      <c r="J93" s="8"/>
      <c r="K93" s="4"/>
      <c r="L93" s="8"/>
      <c r="M93" s="32"/>
      <c r="N93" s="32"/>
      <c r="O93" s="32"/>
      <c r="P93" s="4"/>
      <c r="Q93" s="34"/>
      <c r="R93" s="34"/>
      <c r="S93" s="34"/>
      <c r="T93" s="34"/>
      <c r="U93" s="34"/>
      <c r="V93" s="32"/>
      <c r="W93" s="32"/>
      <c r="X93" s="32"/>
      <c r="Y93" s="8"/>
    </row>
    <row r="94" spans="1:25" ht="15" thickTop="1" thickBot="1" x14ac:dyDescent="0.5">
      <c r="A94" s="4" t="s">
        <v>7</v>
      </c>
      <c r="B94" s="4" t="s">
        <v>2</v>
      </c>
      <c r="C94" s="4" t="s">
        <v>24</v>
      </c>
      <c r="D94" s="4" t="s">
        <v>25</v>
      </c>
      <c r="E94" s="4" t="s">
        <v>9</v>
      </c>
      <c r="F94" s="8"/>
      <c r="G94" s="4"/>
      <c r="H94" s="4"/>
      <c r="I94" s="4"/>
      <c r="J94" s="8"/>
      <c r="K94" s="4"/>
      <c r="L94" s="8"/>
      <c r="M94" s="32"/>
      <c r="N94" s="32"/>
      <c r="O94" s="32"/>
      <c r="P94" s="4"/>
      <c r="Q94" s="34"/>
      <c r="R94" s="34"/>
      <c r="S94" s="34"/>
      <c r="T94" s="34"/>
      <c r="U94" s="34"/>
      <c r="V94" s="32"/>
      <c r="W94" s="32"/>
      <c r="X94" s="32"/>
      <c r="Y94" s="8"/>
    </row>
    <row r="95" spans="1:25" ht="15" thickTop="1" thickBot="1" x14ac:dyDescent="0.5">
      <c r="A95" s="4" t="s">
        <v>7</v>
      </c>
      <c r="B95" s="4" t="s">
        <v>2</v>
      </c>
      <c r="C95" s="4" t="s">
        <v>67</v>
      </c>
      <c r="D95" s="4" t="s">
        <v>25</v>
      </c>
      <c r="E95" s="4" t="s">
        <v>9</v>
      </c>
      <c r="F95" s="8"/>
      <c r="G95" s="4"/>
      <c r="H95" s="4"/>
      <c r="I95" s="4"/>
      <c r="J95" s="8"/>
      <c r="K95" s="4"/>
      <c r="L95" s="8"/>
      <c r="M95" s="32"/>
      <c r="N95" s="32"/>
      <c r="O95" s="32"/>
      <c r="P95" s="4"/>
      <c r="Q95" s="34"/>
      <c r="R95" s="34"/>
      <c r="S95" s="34"/>
      <c r="T95" s="34"/>
      <c r="U95" s="34"/>
      <c r="V95" s="32"/>
      <c r="W95" s="32"/>
      <c r="X95" s="32"/>
      <c r="Y95" s="8"/>
    </row>
    <row r="96" spans="1:25" ht="15" thickTop="1" thickBot="1" x14ac:dyDescent="0.5">
      <c r="A96" s="4" t="s">
        <v>7</v>
      </c>
      <c r="B96" s="4" t="s">
        <v>2</v>
      </c>
      <c r="C96" s="4" t="s">
        <v>38</v>
      </c>
      <c r="D96" s="4" t="s">
        <v>127</v>
      </c>
      <c r="E96" s="4" t="s">
        <v>9</v>
      </c>
      <c r="F96" s="8"/>
      <c r="G96" s="4"/>
      <c r="H96" s="4"/>
      <c r="I96" s="4"/>
      <c r="J96" s="8"/>
      <c r="K96" s="4"/>
      <c r="L96" s="8"/>
      <c r="M96" s="32"/>
      <c r="N96" s="32" t="str">
        <f t="shared" ref="N96:N103" si="6">IF(OR(L96="",M96=""),"",L96-2*M96)</f>
        <v/>
      </c>
      <c r="O96" s="32" t="str">
        <f t="shared" ref="O96:O103" si="7">IF(OR(L96="",M96=""),"",L96+2*M96)</f>
        <v/>
      </c>
      <c r="P96" s="30"/>
      <c r="Q96" s="35"/>
      <c r="R96" s="35"/>
      <c r="S96" s="35"/>
      <c r="T96" s="35"/>
      <c r="U96" s="35"/>
      <c r="V96" s="32"/>
      <c r="W96" s="32"/>
      <c r="X96" s="32"/>
      <c r="Y96" s="8"/>
    </row>
    <row r="97" spans="1:25" ht="15" thickTop="1" thickBot="1" x14ac:dyDescent="0.5">
      <c r="A97" s="4" t="s">
        <v>7</v>
      </c>
      <c r="B97" s="4" t="s">
        <v>2</v>
      </c>
      <c r="C97" s="4" t="s">
        <v>6</v>
      </c>
      <c r="D97" s="4" t="s">
        <v>127</v>
      </c>
      <c r="E97" s="4" t="s">
        <v>9</v>
      </c>
      <c r="F97" s="8"/>
      <c r="G97" s="4"/>
      <c r="H97" s="4"/>
      <c r="I97" s="4"/>
      <c r="J97" s="8"/>
      <c r="K97" s="4"/>
      <c r="L97" s="8"/>
      <c r="M97" s="32"/>
      <c r="N97" s="32" t="str">
        <f t="shared" si="6"/>
        <v/>
      </c>
      <c r="O97" s="32" t="str">
        <f t="shared" si="7"/>
        <v/>
      </c>
      <c r="P97" s="30"/>
      <c r="Q97" s="35"/>
      <c r="R97" s="35"/>
      <c r="S97" s="35"/>
      <c r="T97" s="35"/>
      <c r="U97" s="35"/>
      <c r="V97" s="32"/>
      <c r="W97" s="32"/>
      <c r="X97" s="32"/>
      <c r="Y97" s="8"/>
    </row>
    <row r="98" spans="1:25" ht="15" thickTop="1" thickBot="1" x14ac:dyDescent="0.5">
      <c r="A98" s="4" t="s">
        <v>7</v>
      </c>
      <c r="B98" s="4" t="s">
        <v>2</v>
      </c>
      <c r="C98" s="4" t="s">
        <v>24</v>
      </c>
      <c r="D98" s="4" t="s">
        <v>127</v>
      </c>
      <c r="E98" s="4" t="s">
        <v>9</v>
      </c>
      <c r="F98" s="8"/>
      <c r="G98" s="4"/>
      <c r="H98" s="4"/>
      <c r="I98" s="4"/>
      <c r="J98" s="8"/>
      <c r="K98" s="4"/>
      <c r="L98" s="8"/>
      <c r="M98" s="32"/>
      <c r="N98" s="32" t="str">
        <f t="shared" si="6"/>
        <v/>
      </c>
      <c r="O98" s="32" t="str">
        <f t="shared" si="7"/>
        <v/>
      </c>
      <c r="P98" s="30"/>
      <c r="Q98" s="35"/>
      <c r="R98" s="35"/>
      <c r="S98" s="35"/>
      <c r="T98" s="35"/>
      <c r="U98" s="35"/>
      <c r="V98" s="32"/>
      <c r="W98" s="32"/>
      <c r="X98" s="32"/>
      <c r="Y98" s="8"/>
    </row>
    <row r="99" spans="1:25" ht="15" thickTop="1" thickBot="1" x14ac:dyDescent="0.5">
      <c r="A99" s="4" t="s">
        <v>7</v>
      </c>
      <c r="B99" s="4" t="s">
        <v>2</v>
      </c>
      <c r="C99" s="4" t="s">
        <v>67</v>
      </c>
      <c r="D99" s="4" t="s">
        <v>127</v>
      </c>
      <c r="E99" s="4" t="s">
        <v>9</v>
      </c>
      <c r="F99" s="8"/>
      <c r="G99" s="4"/>
      <c r="H99" s="4"/>
      <c r="I99" s="4"/>
      <c r="J99" s="8"/>
      <c r="K99" s="4"/>
      <c r="L99" s="8"/>
      <c r="M99" s="32"/>
      <c r="N99" s="32" t="str">
        <f t="shared" si="6"/>
        <v/>
      </c>
      <c r="O99" s="32" t="str">
        <f t="shared" si="7"/>
        <v/>
      </c>
      <c r="P99" s="30"/>
      <c r="Q99" s="35"/>
      <c r="R99" s="35"/>
      <c r="S99" s="35"/>
      <c r="T99" s="35"/>
      <c r="U99" s="35"/>
      <c r="V99" s="32"/>
      <c r="W99" s="32"/>
      <c r="X99" s="32"/>
      <c r="Y99" s="8"/>
    </row>
    <row r="100" spans="1:25" ht="15" thickTop="1" thickBot="1" x14ac:dyDescent="0.5">
      <c r="A100" s="4" t="s">
        <v>7</v>
      </c>
      <c r="B100" s="4" t="s">
        <v>2</v>
      </c>
      <c r="C100" s="4" t="s">
        <v>38</v>
      </c>
      <c r="D100" s="4" t="s">
        <v>77</v>
      </c>
      <c r="E100" s="4" t="s">
        <v>9</v>
      </c>
      <c r="F100" s="8"/>
      <c r="G100" s="4"/>
      <c r="H100" s="4"/>
      <c r="I100" s="4"/>
      <c r="J100" s="8"/>
      <c r="K100" s="4"/>
      <c r="L100" s="8"/>
      <c r="M100" s="32"/>
      <c r="N100" s="32" t="str">
        <f t="shared" si="6"/>
        <v/>
      </c>
      <c r="O100" s="32" t="str">
        <f t="shared" si="7"/>
        <v/>
      </c>
      <c r="P100" s="30"/>
      <c r="Q100" s="35"/>
      <c r="R100" s="35"/>
      <c r="S100" s="35"/>
      <c r="T100" s="35"/>
      <c r="U100" s="35"/>
      <c r="V100" s="32"/>
      <c r="W100" s="32"/>
      <c r="X100" s="32"/>
      <c r="Y100" s="8"/>
    </row>
    <row r="101" spans="1:25" ht="15" thickTop="1" thickBot="1" x14ac:dyDescent="0.5">
      <c r="A101" s="4" t="s">
        <v>7</v>
      </c>
      <c r="B101" s="4" t="s">
        <v>2</v>
      </c>
      <c r="C101" s="4" t="s">
        <v>6</v>
      </c>
      <c r="D101" s="4" t="s">
        <v>77</v>
      </c>
      <c r="E101" s="4" t="s">
        <v>9</v>
      </c>
      <c r="F101" s="8"/>
      <c r="G101" s="4"/>
      <c r="H101" s="4"/>
      <c r="I101" s="4"/>
      <c r="J101" s="8"/>
      <c r="K101" s="4"/>
      <c r="L101" s="8"/>
      <c r="M101" s="32"/>
      <c r="N101" s="32" t="str">
        <f t="shared" si="6"/>
        <v/>
      </c>
      <c r="O101" s="32" t="str">
        <f t="shared" si="7"/>
        <v/>
      </c>
      <c r="P101" s="30"/>
      <c r="Q101" s="35"/>
      <c r="R101" s="35"/>
      <c r="S101" s="35"/>
      <c r="T101" s="35"/>
      <c r="U101" s="35"/>
      <c r="V101" s="32"/>
      <c r="W101" s="32"/>
      <c r="X101" s="32"/>
      <c r="Y101" s="8"/>
    </row>
    <row r="102" spans="1:25" ht="15" thickTop="1" thickBot="1" x14ac:dyDescent="0.5">
      <c r="A102" s="4" t="s">
        <v>7</v>
      </c>
      <c r="B102" s="4" t="s">
        <v>2</v>
      </c>
      <c r="C102" s="4" t="s">
        <v>24</v>
      </c>
      <c r="D102" s="4" t="s">
        <v>77</v>
      </c>
      <c r="E102" s="4" t="s">
        <v>9</v>
      </c>
      <c r="F102" s="8"/>
      <c r="G102" s="4"/>
      <c r="H102" s="4"/>
      <c r="I102" s="4"/>
      <c r="J102" s="8"/>
      <c r="K102" s="4"/>
      <c r="L102" s="8"/>
      <c r="M102" s="32"/>
      <c r="N102" s="32" t="str">
        <f t="shared" si="6"/>
        <v/>
      </c>
      <c r="O102" s="32" t="str">
        <f t="shared" si="7"/>
        <v/>
      </c>
      <c r="P102" s="30"/>
      <c r="Q102" s="35"/>
      <c r="R102" s="35"/>
      <c r="S102" s="35"/>
      <c r="T102" s="35"/>
      <c r="U102" s="35"/>
      <c r="V102" s="32"/>
      <c r="W102" s="32"/>
      <c r="X102" s="32"/>
      <c r="Y102" s="8"/>
    </row>
    <row r="103" spans="1:25" ht="15" thickTop="1" thickBot="1" x14ac:dyDescent="0.5">
      <c r="A103" s="4" t="s">
        <v>7</v>
      </c>
      <c r="B103" s="4" t="s">
        <v>2</v>
      </c>
      <c r="C103" s="4" t="s">
        <v>67</v>
      </c>
      <c r="D103" s="4" t="s">
        <v>77</v>
      </c>
      <c r="E103" s="4" t="s">
        <v>9</v>
      </c>
      <c r="F103" s="8"/>
      <c r="G103" s="4"/>
      <c r="H103" s="4"/>
      <c r="I103" s="4"/>
      <c r="J103" s="8"/>
      <c r="K103" s="4"/>
      <c r="L103" s="8"/>
      <c r="M103" s="32"/>
      <c r="N103" s="32" t="str">
        <f t="shared" si="6"/>
        <v/>
      </c>
      <c r="O103" s="32" t="str">
        <f t="shared" si="7"/>
        <v/>
      </c>
      <c r="P103" s="30"/>
      <c r="Q103" s="35"/>
      <c r="R103" s="35"/>
      <c r="S103" s="35"/>
      <c r="T103" s="35"/>
      <c r="U103" s="35"/>
      <c r="V103" s="32"/>
      <c r="W103" s="32"/>
      <c r="X103" s="32"/>
      <c r="Y103" s="8"/>
    </row>
    <row r="104" spans="1:25" ht="15" thickTop="1" thickBot="1" x14ac:dyDescent="0.5">
      <c r="A104" s="4" t="s">
        <v>7</v>
      </c>
      <c r="B104" s="4" t="s">
        <v>17</v>
      </c>
      <c r="C104" s="4" t="s">
        <v>38</v>
      </c>
      <c r="D104" s="4" t="s">
        <v>25</v>
      </c>
      <c r="E104" s="4" t="s">
        <v>9</v>
      </c>
      <c r="F104" s="8"/>
      <c r="G104" s="4"/>
      <c r="H104" s="4"/>
      <c r="I104" s="4"/>
      <c r="J104" s="8"/>
      <c r="K104" s="4"/>
      <c r="L104" s="8"/>
      <c r="M104" s="32"/>
      <c r="N104" s="32"/>
      <c r="O104" s="32"/>
      <c r="P104" s="4"/>
      <c r="Q104" s="34"/>
      <c r="R104" s="34"/>
      <c r="S104" s="34"/>
      <c r="T104" s="34"/>
      <c r="U104" s="34"/>
      <c r="V104" s="32"/>
      <c r="W104" s="32"/>
      <c r="X104" s="32"/>
      <c r="Y104" s="8"/>
    </row>
    <row r="105" spans="1:25" ht="15" thickTop="1" thickBot="1" x14ac:dyDescent="0.5">
      <c r="A105" s="4" t="s">
        <v>7</v>
      </c>
      <c r="B105" s="4" t="s">
        <v>17</v>
      </c>
      <c r="C105" s="4" t="s">
        <v>6</v>
      </c>
      <c r="D105" s="4" t="s">
        <v>25</v>
      </c>
      <c r="E105" s="4" t="s">
        <v>9</v>
      </c>
      <c r="F105" s="8"/>
      <c r="G105" s="4"/>
      <c r="H105" s="4"/>
      <c r="I105" s="4"/>
      <c r="J105" s="8"/>
      <c r="K105" s="4"/>
      <c r="L105" s="8"/>
      <c r="M105" s="32"/>
      <c r="N105" s="32"/>
      <c r="O105" s="32"/>
      <c r="P105" s="4"/>
      <c r="Q105" s="34"/>
      <c r="R105" s="34"/>
      <c r="S105" s="34"/>
      <c r="T105" s="34"/>
      <c r="U105" s="34"/>
      <c r="V105" s="32"/>
      <c r="W105" s="32"/>
      <c r="X105" s="32"/>
      <c r="Y105" s="8"/>
    </row>
    <row r="106" spans="1:25" ht="15" thickTop="1" thickBot="1" x14ac:dyDescent="0.5">
      <c r="A106" s="4" t="s">
        <v>7</v>
      </c>
      <c r="B106" s="4" t="s">
        <v>17</v>
      </c>
      <c r="C106" s="4" t="s">
        <v>24</v>
      </c>
      <c r="D106" s="4" t="s">
        <v>25</v>
      </c>
      <c r="E106" s="4" t="s">
        <v>9</v>
      </c>
      <c r="F106" s="8"/>
      <c r="G106" s="4"/>
      <c r="H106" s="4"/>
      <c r="I106" s="4"/>
      <c r="J106" s="8"/>
      <c r="K106" s="4"/>
      <c r="L106" s="8"/>
      <c r="M106" s="32"/>
      <c r="N106" s="32"/>
      <c r="O106" s="32"/>
      <c r="P106" s="4"/>
      <c r="Q106" s="34"/>
      <c r="R106" s="34"/>
      <c r="S106" s="34"/>
      <c r="T106" s="34"/>
      <c r="U106" s="34"/>
      <c r="V106" s="32"/>
      <c r="W106" s="32"/>
      <c r="X106" s="32"/>
      <c r="Y106" s="8"/>
    </row>
    <row r="107" spans="1:25" ht="15" thickTop="1" thickBot="1" x14ac:dyDescent="0.5">
      <c r="A107" s="4" t="s">
        <v>7</v>
      </c>
      <c r="B107" s="4" t="s">
        <v>17</v>
      </c>
      <c r="C107" s="4" t="s">
        <v>67</v>
      </c>
      <c r="D107" s="4" t="s">
        <v>25</v>
      </c>
      <c r="E107" s="4" t="s">
        <v>9</v>
      </c>
      <c r="F107" s="8"/>
      <c r="G107" s="4"/>
      <c r="H107" s="4"/>
      <c r="I107" s="4"/>
      <c r="J107" s="8"/>
      <c r="K107" s="4"/>
      <c r="L107" s="8"/>
      <c r="M107" s="32"/>
      <c r="N107" s="32"/>
      <c r="O107" s="32"/>
      <c r="P107" s="4"/>
      <c r="Q107" s="34"/>
      <c r="R107" s="34"/>
      <c r="S107" s="34"/>
      <c r="T107" s="34"/>
      <c r="U107" s="34"/>
      <c r="V107" s="32"/>
      <c r="W107" s="32"/>
      <c r="X107" s="32"/>
      <c r="Y107" s="8"/>
    </row>
    <row r="108" spans="1:25" ht="15" thickTop="1" thickBot="1" x14ac:dyDescent="0.5">
      <c r="A108" s="4" t="s">
        <v>7</v>
      </c>
      <c r="B108" s="4" t="s">
        <v>17</v>
      </c>
      <c r="C108" s="4" t="s">
        <v>38</v>
      </c>
      <c r="D108" s="4" t="s">
        <v>127</v>
      </c>
      <c r="E108" s="4" t="s">
        <v>9</v>
      </c>
      <c r="F108" s="8"/>
      <c r="G108" s="4"/>
      <c r="H108" s="4"/>
      <c r="I108" s="4"/>
      <c r="J108" s="8"/>
      <c r="K108" s="4"/>
      <c r="L108" s="8"/>
      <c r="M108" s="32"/>
      <c r="N108" s="32" t="str">
        <f t="shared" ref="N108:N115" si="8">IF(OR(L108="",M108=""),"",L108-2*M108)</f>
        <v/>
      </c>
      <c r="O108" s="32" t="str">
        <f t="shared" ref="O108:O115" si="9">IF(OR(L108="",M108=""),"",L108+2*M108)</f>
        <v/>
      </c>
      <c r="P108" s="30"/>
      <c r="Q108" s="35"/>
      <c r="R108" s="35"/>
      <c r="S108" s="35"/>
      <c r="T108" s="35"/>
      <c r="U108" s="35"/>
      <c r="V108" s="32"/>
      <c r="W108" s="32"/>
      <c r="X108" s="32"/>
      <c r="Y108" s="8"/>
    </row>
    <row r="109" spans="1:25" ht="15" thickTop="1" thickBot="1" x14ac:dyDescent="0.5">
      <c r="A109" s="4" t="s">
        <v>7</v>
      </c>
      <c r="B109" s="4" t="s">
        <v>17</v>
      </c>
      <c r="C109" s="4" t="s">
        <v>6</v>
      </c>
      <c r="D109" s="4" t="s">
        <v>127</v>
      </c>
      <c r="E109" s="4" t="s">
        <v>9</v>
      </c>
      <c r="F109" s="8"/>
      <c r="G109" s="4"/>
      <c r="H109" s="4"/>
      <c r="I109" s="4"/>
      <c r="J109" s="8"/>
      <c r="K109" s="4"/>
      <c r="L109" s="8"/>
      <c r="M109" s="32"/>
      <c r="N109" s="32" t="str">
        <f t="shared" si="8"/>
        <v/>
      </c>
      <c r="O109" s="32" t="str">
        <f t="shared" si="9"/>
        <v/>
      </c>
      <c r="P109" s="30"/>
      <c r="Q109" s="35"/>
      <c r="R109" s="35"/>
      <c r="S109" s="35"/>
      <c r="T109" s="35"/>
      <c r="U109" s="35"/>
      <c r="V109" s="32"/>
      <c r="W109" s="32"/>
      <c r="X109" s="32"/>
      <c r="Y109" s="8"/>
    </row>
    <row r="110" spans="1:25" ht="15" thickTop="1" thickBot="1" x14ac:dyDescent="0.5">
      <c r="A110" s="4" t="s">
        <v>7</v>
      </c>
      <c r="B110" s="4" t="s">
        <v>17</v>
      </c>
      <c r="C110" s="4" t="s">
        <v>24</v>
      </c>
      <c r="D110" s="4" t="s">
        <v>127</v>
      </c>
      <c r="E110" s="4" t="s">
        <v>9</v>
      </c>
      <c r="F110" s="8"/>
      <c r="G110" s="4"/>
      <c r="H110" s="4"/>
      <c r="I110" s="4"/>
      <c r="J110" s="8"/>
      <c r="K110" s="4"/>
      <c r="L110" s="8"/>
      <c r="M110" s="32"/>
      <c r="N110" s="32" t="str">
        <f t="shared" si="8"/>
        <v/>
      </c>
      <c r="O110" s="32" t="str">
        <f t="shared" si="9"/>
        <v/>
      </c>
      <c r="P110" s="30"/>
      <c r="Q110" s="35"/>
      <c r="R110" s="35"/>
      <c r="S110" s="35"/>
      <c r="T110" s="35"/>
      <c r="U110" s="35"/>
      <c r="V110" s="32"/>
      <c r="W110" s="32"/>
      <c r="X110" s="32"/>
      <c r="Y110" s="8"/>
    </row>
    <row r="111" spans="1:25" ht="15" thickTop="1" thickBot="1" x14ac:dyDescent="0.5">
      <c r="A111" s="4" t="s">
        <v>7</v>
      </c>
      <c r="B111" s="4" t="s">
        <v>17</v>
      </c>
      <c r="C111" s="4" t="s">
        <v>67</v>
      </c>
      <c r="D111" s="4" t="s">
        <v>127</v>
      </c>
      <c r="E111" s="4" t="s">
        <v>9</v>
      </c>
      <c r="F111" s="8"/>
      <c r="G111" s="4"/>
      <c r="H111" s="4"/>
      <c r="I111" s="4"/>
      <c r="J111" s="8"/>
      <c r="K111" s="4"/>
      <c r="L111" s="8"/>
      <c r="M111" s="32"/>
      <c r="N111" s="32" t="str">
        <f t="shared" si="8"/>
        <v/>
      </c>
      <c r="O111" s="32" t="str">
        <f t="shared" si="9"/>
        <v/>
      </c>
      <c r="P111" s="30"/>
      <c r="Q111" s="35"/>
      <c r="R111" s="35"/>
      <c r="S111" s="35"/>
      <c r="T111" s="35"/>
      <c r="U111" s="35"/>
      <c r="V111" s="32"/>
      <c r="W111" s="32"/>
      <c r="X111" s="32"/>
      <c r="Y111" s="8"/>
    </row>
    <row r="112" spans="1:25" ht="15" thickTop="1" thickBot="1" x14ac:dyDescent="0.5">
      <c r="A112" s="4" t="s">
        <v>7</v>
      </c>
      <c r="B112" s="4" t="s">
        <v>17</v>
      </c>
      <c r="C112" s="4" t="s">
        <v>38</v>
      </c>
      <c r="D112" s="4" t="s">
        <v>77</v>
      </c>
      <c r="E112" s="4" t="s">
        <v>9</v>
      </c>
      <c r="F112" s="8"/>
      <c r="G112" s="4"/>
      <c r="H112" s="4"/>
      <c r="I112" s="4"/>
      <c r="J112" s="8"/>
      <c r="K112" s="4"/>
      <c r="L112" s="8"/>
      <c r="M112" s="32"/>
      <c r="N112" s="32" t="str">
        <f t="shared" si="8"/>
        <v/>
      </c>
      <c r="O112" s="32" t="str">
        <f t="shared" si="9"/>
        <v/>
      </c>
      <c r="P112" s="30"/>
      <c r="Q112" s="35"/>
      <c r="R112" s="35"/>
      <c r="S112" s="35"/>
      <c r="T112" s="35"/>
      <c r="U112" s="35"/>
      <c r="V112" s="32"/>
      <c r="W112" s="32"/>
      <c r="X112" s="32"/>
      <c r="Y112" s="8"/>
    </row>
    <row r="113" spans="1:25" ht="15" thickTop="1" thickBot="1" x14ac:dyDescent="0.5">
      <c r="A113" s="4" t="s">
        <v>7</v>
      </c>
      <c r="B113" s="4" t="s">
        <v>17</v>
      </c>
      <c r="C113" s="4" t="s">
        <v>6</v>
      </c>
      <c r="D113" s="4" t="s">
        <v>77</v>
      </c>
      <c r="E113" s="4" t="s">
        <v>9</v>
      </c>
      <c r="F113" s="8"/>
      <c r="G113" s="4"/>
      <c r="H113" s="4"/>
      <c r="I113" s="4"/>
      <c r="J113" s="8"/>
      <c r="K113" s="4"/>
      <c r="L113" s="8"/>
      <c r="M113" s="32"/>
      <c r="N113" s="32" t="str">
        <f t="shared" si="8"/>
        <v/>
      </c>
      <c r="O113" s="32" t="str">
        <f t="shared" si="9"/>
        <v/>
      </c>
      <c r="P113" s="30"/>
      <c r="Q113" s="35"/>
      <c r="R113" s="35"/>
      <c r="S113" s="35"/>
      <c r="T113" s="35"/>
      <c r="U113" s="35"/>
      <c r="V113" s="32"/>
      <c r="W113" s="32"/>
      <c r="X113" s="32"/>
      <c r="Y113" s="8"/>
    </row>
    <row r="114" spans="1:25" ht="15" thickTop="1" thickBot="1" x14ac:dyDescent="0.5">
      <c r="A114" s="4" t="s">
        <v>7</v>
      </c>
      <c r="B114" s="4" t="s">
        <v>17</v>
      </c>
      <c r="C114" s="4" t="s">
        <v>24</v>
      </c>
      <c r="D114" s="4" t="s">
        <v>77</v>
      </c>
      <c r="E114" s="4" t="s">
        <v>9</v>
      </c>
      <c r="F114" s="8"/>
      <c r="G114" s="4"/>
      <c r="H114" s="4"/>
      <c r="I114" s="4"/>
      <c r="J114" s="8"/>
      <c r="K114" s="4"/>
      <c r="L114" s="8"/>
      <c r="M114" s="32"/>
      <c r="N114" s="32" t="str">
        <f t="shared" si="8"/>
        <v/>
      </c>
      <c r="O114" s="32" t="str">
        <f t="shared" si="9"/>
        <v/>
      </c>
      <c r="P114" s="30"/>
      <c r="Q114" s="35"/>
      <c r="R114" s="35"/>
      <c r="S114" s="35"/>
      <c r="T114" s="35"/>
      <c r="U114" s="35"/>
      <c r="V114" s="32"/>
      <c r="W114" s="32"/>
      <c r="X114" s="32"/>
      <c r="Y114" s="8"/>
    </row>
    <row r="115" spans="1:25" ht="15" thickTop="1" thickBot="1" x14ac:dyDescent="0.5">
      <c r="A115" s="4" t="s">
        <v>7</v>
      </c>
      <c r="B115" s="4" t="s">
        <v>17</v>
      </c>
      <c r="C115" s="4" t="s">
        <v>67</v>
      </c>
      <c r="D115" s="4" t="s">
        <v>77</v>
      </c>
      <c r="E115" s="4" t="s">
        <v>9</v>
      </c>
      <c r="F115" s="8"/>
      <c r="G115" s="4"/>
      <c r="H115" s="4"/>
      <c r="I115" s="4"/>
      <c r="J115" s="8"/>
      <c r="K115" s="4"/>
      <c r="L115" s="8"/>
      <c r="M115" s="32"/>
      <c r="N115" s="32" t="str">
        <f t="shared" si="8"/>
        <v/>
      </c>
      <c r="O115" s="32" t="str">
        <f t="shared" si="9"/>
        <v/>
      </c>
      <c r="P115" s="30"/>
      <c r="Q115" s="35"/>
      <c r="R115" s="35"/>
      <c r="S115" s="35"/>
      <c r="T115" s="35"/>
      <c r="U115" s="35"/>
      <c r="V115" s="32"/>
      <c r="W115" s="32"/>
      <c r="X115" s="32"/>
      <c r="Y115" s="8"/>
    </row>
    <row r="116" spans="1:25" ht="15" thickTop="1" thickBot="1" x14ac:dyDescent="0.5">
      <c r="A116" s="4" t="s">
        <v>16</v>
      </c>
      <c r="B116" s="4" t="s">
        <v>2</v>
      </c>
      <c r="C116" s="4" t="s">
        <v>38</v>
      </c>
      <c r="D116" s="4" t="s">
        <v>25</v>
      </c>
      <c r="E116" s="4"/>
      <c r="F116" s="8"/>
      <c r="G116" s="4"/>
      <c r="H116" s="4"/>
      <c r="I116" s="4"/>
      <c r="J116" s="8"/>
      <c r="K116" s="4"/>
      <c r="L116" s="8"/>
      <c r="M116" s="32"/>
      <c r="N116" s="32"/>
      <c r="O116" s="32"/>
      <c r="P116" s="4"/>
      <c r="Q116" s="34"/>
      <c r="R116" s="34"/>
      <c r="S116" s="34"/>
      <c r="T116" s="34"/>
      <c r="U116" s="34"/>
      <c r="V116" s="32"/>
      <c r="W116" s="32"/>
      <c r="X116" s="32"/>
      <c r="Y116" s="8"/>
    </row>
    <row r="117" spans="1:25" ht="15" thickTop="1" thickBot="1" x14ac:dyDescent="0.5">
      <c r="A117" s="4" t="s">
        <v>16</v>
      </c>
      <c r="B117" s="4" t="s">
        <v>2</v>
      </c>
      <c r="C117" s="4" t="s">
        <v>6</v>
      </c>
      <c r="D117" s="4" t="s">
        <v>25</v>
      </c>
      <c r="E117" s="4"/>
      <c r="F117" s="8"/>
      <c r="G117" s="4"/>
      <c r="H117" s="4"/>
      <c r="I117" s="4"/>
      <c r="J117" s="8"/>
      <c r="K117" s="4"/>
      <c r="L117" s="8"/>
      <c r="M117" s="32"/>
      <c r="N117" s="32"/>
      <c r="O117" s="32"/>
      <c r="P117" s="4"/>
      <c r="Q117" s="34"/>
      <c r="R117" s="34"/>
      <c r="S117" s="34"/>
      <c r="T117" s="34"/>
      <c r="U117" s="34"/>
      <c r="V117" s="32"/>
      <c r="W117" s="32"/>
      <c r="X117" s="32"/>
      <c r="Y117" s="8"/>
    </row>
    <row r="118" spans="1:25" ht="15" thickTop="1" thickBot="1" x14ac:dyDescent="0.5">
      <c r="A118" s="4" t="s">
        <v>16</v>
      </c>
      <c r="B118" s="4" t="s">
        <v>2</v>
      </c>
      <c r="C118" s="4" t="s">
        <v>24</v>
      </c>
      <c r="D118" s="4" t="s">
        <v>25</v>
      </c>
      <c r="E118" s="4"/>
      <c r="F118" s="8"/>
      <c r="G118" s="4"/>
      <c r="H118" s="4"/>
      <c r="I118" s="4"/>
      <c r="J118" s="8"/>
      <c r="K118" s="4"/>
      <c r="L118" s="8"/>
      <c r="M118" s="32"/>
      <c r="N118" s="32"/>
      <c r="O118" s="32"/>
      <c r="P118" s="4"/>
      <c r="Q118" s="34"/>
      <c r="R118" s="34"/>
      <c r="S118" s="34"/>
      <c r="T118" s="34"/>
      <c r="U118" s="34"/>
      <c r="V118" s="32"/>
      <c r="W118" s="32"/>
      <c r="X118" s="32"/>
      <c r="Y118" s="8"/>
    </row>
    <row r="119" spans="1:25" ht="15" thickTop="1" thickBot="1" x14ac:dyDescent="0.5">
      <c r="A119" s="4" t="s">
        <v>16</v>
      </c>
      <c r="B119" s="4" t="s">
        <v>2</v>
      </c>
      <c r="C119" s="4" t="s">
        <v>67</v>
      </c>
      <c r="D119" s="4" t="s">
        <v>25</v>
      </c>
      <c r="E119" s="4"/>
      <c r="F119" s="8"/>
      <c r="G119" s="4"/>
      <c r="H119" s="4"/>
      <c r="I119" s="4"/>
      <c r="J119" s="8"/>
      <c r="K119" s="4"/>
      <c r="L119" s="8"/>
      <c r="M119" s="32"/>
      <c r="N119" s="32"/>
      <c r="O119" s="32"/>
      <c r="P119" s="4"/>
      <c r="Q119" s="34"/>
      <c r="R119" s="34"/>
      <c r="S119" s="34"/>
      <c r="T119" s="34"/>
      <c r="U119" s="34"/>
      <c r="V119" s="32"/>
      <c r="W119" s="32"/>
      <c r="X119" s="32"/>
      <c r="Y119" s="8"/>
    </row>
    <row r="120" spans="1:25" ht="15" thickTop="1" thickBot="1" x14ac:dyDescent="0.5">
      <c r="A120" s="4" t="s">
        <v>16</v>
      </c>
      <c r="B120" s="4" t="s">
        <v>2</v>
      </c>
      <c r="C120" s="4" t="s">
        <v>38</v>
      </c>
      <c r="D120" s="4" t="s">
        <v>127</v>
      </c>
      <c r="E120" s="4"/>
      <c r="F120" s="8"/>
      <c r="G120" s="4"/>
      <c r="H120" s="4"/>
      <c r="I120" s="4"/>
      <c r="J120" s="8"/>
      <c r="K120" s="4"/>
      <c r="L120" s="8"/>
      <c r="M120" s="32"/>
      <c r="N120" s="32"/>
      <c r="O120" s="32"/>
      <c r="P120" s="4"/>
      <c r="Q120" s="34"/>
      <c r="R120" s="34"/>
      <c r="S120" s="34"/>
      <c r="T120" s="34"/>
      <c r="U120" s="34"/>
      <c r="V120" s="32"/>
      <c r="W120" s="32"/>
      <c r="X120" s="32"/>
      <c r="Y120" s="8"/>
    </row>
    <row r="121" spans="1:25" ht="15" thickTop="1" thickBot="1" x14ac:dyDescent="0.5">
      <c r="A121" s="4" t="s">
        <v>16</v>
      </c>
      <c r="B121" s="4" t="s">
        <v>2</v>
      </c>
      <c r="C121" s="4" t="s">
        <v>6</v>
      </c>
      <c r="D121" s="4" t="s">
        <v>127</v>
      </c>
      <c r="E121" s="4"/>
      <c r="F121" s="8"/>
      <c r="G121" s="4"/>
      <c r="H121" s="4"/>
      <c r="I121" s="4"/>
      <c r="J121" s="8"/>
      <c r="K121" s="4"/>
      <c r="L121" s="8"/>
      <c r="M121" s="32"/>
      <c r="N121" s="32"/>
      <c r="O121" s="32"/>
      <c r="P121" s="4"/>
      <c r="Q121" s="34"/>
      <c r="R121" s="34"/>
      <c r="S121" s="34"/>
      <c r="T121" s="34"/>
      <c r="U121" s="34"/>
      <c r="V121" s="32"/>
      <c r="W121" s="32"/>
      <c r="X121" s="32"/>
      <c r="Y121" s="8"/>
    </row>
    <row r="122" spans="1:25" ht="15" thickTop="1" thickBot="1" x14ac:dyDescent="0.5">
      <c r="A122" s="4" t="s">
        <v>16</v>
      </c>
      <c r="B122" s="4" t="s">
        <v>2</v>
      </c>
      <c r="C122" s="4" t="s">
        <v>24</v>
      </c>
      <c r="D122" s="4" t="s">
        <v>127</v>
      </c>
      <c r="E122" s="4"/>
      <c r="F122" s="8"/>
      <c r="G122" s="4"/>
      <c r="H122" s="4"/>
      <c r="I122" s="4"/>
      <c r="J122" s="8"/>
      <c r="K122" s="4"/>
      <c r="L122" s="8"/>
      <c r="M122" s="32"/>
      <c r="N122" s="32"/>
      <c r="O122" s="32"/>
      <c r="P122" s="4"/>
      <c r="Q122" s="34"/>
      <c r="R122" s="34"/>
      <c r="S122" s="34"/>
      <c r="T122" s="34"/>
      <c r="U122" s="34"/>
      <c r="V122" s="32"/>
      <c r="W122" s="32"/>
      <c r="X122" s="32"/>
      <c r="Y122" s="8"/>
    </row>
    <row r="123" spans="1:25" ht="15" thickTop="1" thickBot="1" x14ac:dyDescent="0.5">
      <c r="A123" s="4" t="s">
        <v>16</v>
      </c>
      <c r="B123" s="4" t="s">
        <v>2</v>
      </c>
      <c r="C123" s="4" t="s">
        <v>67</v>
      </c>
      <c r="D123" s="4" t="s">
        <v>127</v>
      </c>
      <c r="E123" s="4"/>
      <c r="F123" s="8"/>
      <c r="G123" s="4"/>
      <c r="H123" s="4"/>
      <c r="I123" s="4"/>
      <c r="J123" s="8"/>
      <c r="K123" s="4"/>
      <c r="L123" s="8"/>
      <c r="M123" s="32"/>
      <c r="N123" s="32" t="str">
        <f>IF(OR(L123="",M123=""),"",L123-2*M123)</f>
        <v/>
      </c>
      <c r="O123" s="32" t="str">
        <f>IF(OR(L123="",M123=""),"",L123+2*M123)</f>
        <v/>
      </c>
      <c r="P123" s="4"/>
      <c r="Q123" s="34"/>
      <c r="R123" s="34"/>
      <c r="S123" s="34"/>
      <c r="T123" s="34"/>
      <c r="U123" s="34"/>
      <c r="V123" s="32"/>
      <c r="W123" s="32"/>
      <c r="X123" s="32"/>
      <c r="Y123" s="8"/>
    </row>
    <row r="124" spans="1:25" ht="15" thickTop="1" thickBot="1" x14ac:dyDescent="0.5">
      <c r="A124" s="4" t="s">
        <v>16</v>
      </c>
      <c r="B124" s="4" t="s">
        <v>2</v>
      </c>
      <c r="C124" s="4" t="s">
        <v>38</v>
      </c>
      <c r="D124" s="4" t="s">
        <v>77</v>
      </c>
      <c r="E124" s="4"/>
      <c r="F124" s="8"/>
      <c r="G124" s="4"/>
      <c r="H124" s="4"/>
      <c r="I124" s="4"/>
      <c r="J124" s="8"/>
      <c r="K124" s="4"/>
      <c r="L124" s="8"/>
      <c r="M124" s="32"/>
      <c r="N124" s="32" t="str">
        <f>IF(OR(L124="",M124=""),"",L124-2*M124)</f>
        <v/>
      </c>
      <c r="O124" s="32" t="str">
        <f>IF(OR(L124="",M124=""),"",L124+2*M124)</f>
        <v/>
      </c>
      <c r="P124" s="4"/>
      <c r="Q124" s="34"/>
      <c r="R124" s="34"/>
      <c r="S124" s="34"/>
      <c r="T124" s="34"/>
      <c r="U124" s="34"/>
      <c r="V124" s="32"/>
      <c r="W124" s="32"/>
      <c r="X124" s="32"/>
      <c r="Y124" s="8"/>
    </row>
    <row r="125" spans="1:25" ht="15" thickTop="1" thickBot="1" x14ac:dyDescent="0.5">
      <c r="A125" s="4" t="s">
        <v>16</v>
      </c>
      <c r="B125" s="4" t="s">
        <v>2</v>
      </c>
      <c r="C125" s="4" t="s">
        <v>6</v>
      </c>
      <c r="D125" s="4" t="s">
        <v>77</v>
      </c>
      <c r="E125" s="4"/>
      <c r="F125" s="8"/>
      <c r="G125" s="4"/>
      <c r="H125" s="4"/>
      <c r="I125" s="4"/>
      <c r="J125" s="8"/>
      <c r="K125" s="4"/>
      <c r="L125" s="8"/>
      <c r="M125" s="32"/>
      <c r="N125" s="32" t="str">
        <f>IF(OR(L125="",M125=""),"",L125-2*M125)</f>
        <v/>
      </c>
      <c r="O125" s="32" t="str">
        <f>IF(OR(L125="",M125=""),"",L125+2*M125)</f>
        <v/>
      </c>
      <c r="P125" s="4"/>
      <c r="Q125" s="34"/>
      <c r="R125" s="34"/>
      <c r="S125" s="34"/>
      <c r="T125" s="34"/>
      <c r="U125" s="34"/>
      <c r="V125" s="32"/>
      <c r="W125" s="32"/>
      <c r="X125" s="32"/>
      <c r="Y125" s="8"/>
    </row>
    <row r="126" spans="1:25" ht="15" thickTop="1" thickBot="1" x14ac:dyDescent="0.5">
      <c r="A126" s="4" t="s">
        <v>16</v>
      </c>
      <c r="B126" s="4" t="s">
        <v>2</v>
      </c>
      <c r="C126" s="4" t="s">
        <v>24</v>
      </c>
      <c r="D126" s="4" t="s">
        <v>77</v>
      </c>
      <c r="E126" s="4"/>
      <c r="F126" s="8"/>
      <c r="G126" s="4"/>
      <c r="H126" s="4"/>
      <c r="I126" s="4"/>
      <c r="J126" s="8"/>
      <c r="K126" s="4"/>
      <c r="L126" s="8"/>
      <c r="M126" s="32"/>
      <c r="N126" s="32" t="str">
        <f>IF(OR(L126="",M126=""),"",L126-2*M126)</f>
        <v/>
      </c>
      <c r="O126" s="32" t="str">
        <f>IF(OR(L126="",M126=""),"",L126+2*M126)</f>
        <v/>
      </c>
      <c r="P126" s="4"/>
      <c r="Q126" s="34"/>
      <c r="R126" s="34"/>
      <c r="S126" s="34"/>
      <c r="T126" s="34"/>
      <c r="U126" s="34"/>
      <c r="V126" s="32"/>
      <c r="W126" s="32"/>
      <c r="X126" s="32"/>
      <c r="Y126" s="8"/>
    </row>
    <row r="127" spans="1:25" ht="15" thickTop="1" thickBot="1" x14ac:dyDescent="0.5">
      <c r="A127" s="4" t="s">
        <v>16</v>
      </c>
      <c r="B127" s="4" t="s">
        <v>2</v>
      </c>
      <c r="C127" s="4" t="s">
        <v>67</v>
      </c>
      <c r="D127" s="4" t="s">
        <v>77</v>
      </c>
      <c r="E127" s="4"/>
      <c r="F127" s="8"/>
      <c r="G127" s="4"/>
      <c r="H127" s="4"/>
      <c r="I127" s="4"/>
      <c r="J127" s="8"/>
      <c r="K127" s="4"/>
      <c r="L127" s="8"/>
      <c r="M127" s="32"/>
      <c r="N127" s="32" t="str">
        <f>IF(OR(L127="",M127=""),"",L127-2*M127)</f>
        <v/>
      </c>
      <c r="O127" s="32" t="str">
        <f>IF(OR(L127="",M127=""),"",L127+2*M127)</f>
        <v/>
      </c>
      <c r="P127" s="4"/>
      <c r="Q127" s="34"/>
      <c r="R127" s="34"/>
      <c r="S127" s="34"/>
      <c r="T127" s="34"/>
      <c r="U127" s="34"/>
      <c r="V127" s="32"/>
      <c r="W127" s="32"/>
      <c r="X127" s="32"/>
      <c r="Y127" s="8"/>
    </row>
    <row r="128" spans="1:25" ht="15" thickTop="1" thickBot="1" x14ac:dyDescent="0.5">
      <c r="A128" s="4" t="s">
        <v>16</v>
      </c>
      <c r="B128" s="4" t="s">
        <v>17</v>
      </c>
      <c r="C128" s="4" t="s">
        <v>38</v>
      </c>
      <c r="D128" s="4" t="s">
        <v>25</v>
      </c>
      <c r="E128" s="4"/>
      <c r="F128" s="8"/>
      <c r="G128" s="4"/>
      <c r="H128" s="4"/>
      <c r="I128" s="4"/>
      <c r="J128" s="8"/>
      <c r="K128" s="4"/>
      <c r="L128" s="8"/>
      <c r="M128" s="32"/>
      <c r="N128" s="32"/>
      <c r="O128" s="32"/>
      <c r="P128" s="4"/>
      <c r="Q128" s="34"/>
      <c r="R128" s="34"/>
      <c r="S128" s="34"/>
      <c r="T128" s="34"/>
      <c r="U128" s="34"/>
      <c r="V128" s="32"/>
      <c r="W128" s="32"/>
      <c r="X128" s="32"/>
      <c r="Y128" s="8"/>
    </row>
    <row r="129" spans="1:25" ht="15" thickTop="1" thickBot="1" x14ac:dyDescent="0.5">
      <c r="A129" s="4" t="s">
        <v>16</v>
      </c>
      <c r="B129" s="4" t="s">
        <v>17</v>
      </c>
      <c r="C129" s="4" t="s">
        <v>6</v>
      </c>
      <c r="D129" s="4" t="s">
        <v>25</v>
      </c>
      <c r="E129" s="4"/>
      <c r="F129" s="8"/>
      <c r="G129" s="4"/>
      <c r="H129" s="4"/>
      <c r="I129" s="4"/>
      <c r="J129" s="8"/>
      <c r="K129" s="4"/>
      <c r="L129" s="8"/>
      <c r="M129" s="32"/>
      <c r="N129" s="32"/>
      <c r="O129" s="32"/>
      <c r="P129" s="4"/>
      <c r="Q129" s="34"/>
      <c r="R129" s="34"/>
      <c r="S129" s="34"/>
      <c r="T129" s="34"/>
      <c r="U129" s="34"/>
      <c r="V129" s="32"/>
      <c r="W129" s="32"/>
      <c r="X129" s="32"/>
      <c r="Y129" s="8"/>
    </row>
    <row r="130" spans="1:25" ht="15" thickTop="1" thickBot="1" x14ac:dyDescent="0.5">
      <c r="A130" s="4" t="s">
        <v>16</v>
      </c>
      <c r="B130" s="4" t="s">
        <v>17</v>
      </c>
      <c r="C130" s="4" t="s">
        <v>24</v>
      </c>
      <c r="D130" s="4" t="s">
        <v>25</v>
      </c>
      <c r="E130" s="4"/>
      <c r="F130" s="8"/>
      <c r="G130" s="4"/>
      <c r="H130" s="4"/>
      <c r="I130" s="4"/>
      <c r="J130" s="8"/>
      <c r="K130" s="4"/>
      <c r="L130" s="8"/>
      <c r="M130" s="32"/>
      <c r="N130" s="32"/>
      <c r="O130" s="32"/>
      <c r="P130" s="4"/>
      <c r="Q130" s="34"/>
      <c r="R130" s="34"/>
      <c r="S130" s="34"/>
      <c r="T130" s="34"/>
      <c r="U130" s="34"/>
      <c r="V130" s="32"/>
      <c r="W130" s="32"/>
      <c r="X130" s="32"/>
      <c r="Y130" s="8"/>
    </row>
    <row r="131" spans="1:25" ht="15" thickTop="1" thickBot="1" x14ac:dyDescent="0.5">
      <c r="A131" s="4" t="s">
        <v>16</v>
      </c>
      <c r="B131" s="4" t="s">
        <v>17</v>
      </c>
      <c r="C131" s="4" t="s">
        <v>67</v>
      </c>
      <c r="D131" s="4" t="s">
        <v>25</v>
      </c>
      <c r="E131" s="4"/>
      <c r="F131" s="8"/>
      <c r="G131" s="4"/>
      <c r="H131" s="4"/>
      <c r="I131" s="4"/>
      <c r="J131" s="8"/>
      <c r="K131" s="4"/>
      <c r="L131" s="8"/>
      <c r="M131" s="32"/>
      <c r="N131" s="32"/>
      <c r="O131" s="32"/>
      <c r="P131" s="4"/>
      <c r="Q131" s="34"/>
      <c r="R131" s="34"/>
      <c r="S131" s="34"/>
      <c r="T131" s="34"/>
      <c r="U131" s="34"/>
      <c r="V131" s="32"/>
      <c r="W131" s="32"/>
      <c r="X131" s="32"/>
      <c r="Y131" s="8"/>
    </row>
    <row r="132" spans="1:25" ht="15" thickTop="1" thickBot="1" x14ac:dyDescent="0.5">
      <c r="A132" s="4" t="s">
        <v>16</v>
      </c>
      <c r="B132" s="4" t="s">
        <v>17</v>
      </c>
      <c r="C132" s="4" t="s">
        <v>38</v>
      </c>
      <c r="D132" s="4" t="s">
        <v>127</v>
      </c>
      <c r="E132" s="4"/>
      <c r="F132" s="8"/>
      <c r="G132" s="4"/>
      <c r="H132" s="4"/>
      <c r="I132" s="4"/>
      <c r="J132" s="8"/>
      <c r="K132" s="4"/>
      <c r="L132" s="8"/>
      <c r="M132" s="32"/>
      <c r="N132" s="32"/>
      <c r="O132" s="32"/>
      <c r="P132" s="4"/>
      <c r="Q132" s="34"/>
      <c r="R132" s="34"/>
      <c r="S132" s="34"/>
      <c r="T132" s="34"/>
      <c r="U132" s="34"/>
      <c r="V132" s="32"/>
      <c r="W132" s="32"/>
      <c r="X132" s="32"/>
      <c r="Y132" s="8"/>
    </row>
    <row r="133" spans="1:25" ht="15" thickTop="1" thickBot="1" x14ac:dyDescent="0.5">
      <c r="A133" s="4" t="s">
        <v>16</v>
      </c>
      <c r="B133" s="4" t="s">
        <v>17</v>
      </c>
      <c r="C133" s="4" t="s">
        <v>6</v>
      </c>
      <c r="D133" s="4" t="s">
        <v>127</v>
      </c>
      <c r="E133" s="4"/>
      <c r="F133" s="8"/>
      <c r="G133" s="4"/>
      <c r="H133" s="4"/>
      <c r="I133" s="4"/>
      <c r="J133" s="8"/>
      <c r="K133" s="4"/>
      <c r="L133" s="8"/>
      <c r="M133" s="32"/>
      <c r="N133" s="32"/>
      <c r="O133" s="32"/>
      <c r="P133" s="4"/>
      <c r="Q133" s="34"/>
      <c r="R133" s="34"/>
      <c r="S133" s="34"/>
      <c r="T133" s="34"/>
      <c r="U133" s="34"/>
      <c r="V133" s="32"/>
      <c r="W133" s="32"/>
      <c r="X133" s="32"/>
      <c r="Y133" s="8"/>
    </row>
    <row r="134" spans="1:25" ht="15" thickTop="1" thickBot="1" x14ac:dyDescent="0.5">
      <c r="A134" s="4" t="s">
        <v>16</v>
      </c>
      <c r="B134" s="4" t="s">
        <v>17</v>
      </c>
      <c r="C134" s="4" t="s">
        <v>24</v>
      </c>
      <c r="D134" s="4" t="s">
        <v>127</v>
      </c>
      <c r="E134" s="4"/>
      <c r="F134" s="8"/>
      <c r="G134" s="4"/>
      <c r="H134" s="4"/>
      <c r="I134" s="4"/>
      <c r="J134" s="8"/>
      <c r="K134" s="4"/>
      <c r="L134" s="8"/>
      <c r="M134" s="32"/>
      <c r="N134" s="32"/>
      <c r="O134" s="32"/>
      <c r="P134" s="4"/>
      <c r="Q134" s="34"/>
      <c r="R134" s="34"/>
      <c r="S134" s="34"/>
      <c r="T134" s="34"/>
      <c r="U134" s="34"/>
      <c r="V134" s="32"/>
      <c r="W134" s="32"/>
      <c r="X134" s="32"/>
      <c r="Y134" s="8"/>
    </row>
    <row r="135" spans="1:25" ht="15" thickTop="1" thickBot="1" x14ac:dyDescent="0.5">
      <c r="A135" s="4" t="s">
        <v>16</v>
      </c>
      <c r="B135" s="4" t="s">
        <v>17</v>
      </c>
      <c r="C135" s="4" t="s">
        <v>67</v>
      </c>
      <c r="D135" s="4" t="s">
        <v>127</v>
      </c>
      <c r="E135" s="4"/>
      <c r="F135" s="8"/>
      <c r="G135" s="4"/>
      <c r="H135" s="4"/>
      <c r="I135" s="4"/>
      <c r="J135" s="8"/>
      <c r="K135" s="4"/>
      <c r="L135" s="8"/>
      <c r="M135" s="32"/>
      <c r="N135" s="32" t="str">
        <f>IF(OR(L135="",M135=""),"",L135-2*M135)</f>
        <v/>
      </c>
      <c r="O135" s="32" t="str">
        <f>IF(OR(L135="",M135=""),"",L135+2*M135)</f>
        <v/>
      </c>
      <c r="P135" s="4"/>
      <c r="Q135" s="34"/>
      <c r="R135" s="34"/>
      <c r="S135" s="34"/>
      <c r="T135" s="34"/>
      <c r="U135" s="34"/>
      <c r="V135" s="32"/>
      <c r="W135" s="32"/>
      <c r="X135" s="32"/>
      <c r="Y135" s="8"/>
    </row>
    <row r="136" spans="1:25" ht="15" thickTop="1" thickBot="1" x14ac:dyDescent="0.5">
      <c r="A136" s="4" t="s">
        <v>16</v>
      </c>
      <c r="B136" s="4" t="s">
        <v>17</v>
      </c>
      <c r="C136" s="4" t="s">
        <v>38</v>
      </c>
      <c r="D136" s="4" t="s">
        <v>77</v>
      </c>
      <c r="E136" s="4"/>
      <c r="F136" s="8"/>
      <c r="G136" s="4"/>
      <c r="H136" s="4"/>
      <c r="I136" s="4"/>
      <c r="J136" s="8"/>
      <c r="K136" s="4"/>
      <c r="L136" s="8"/>
      <c r="M136" s="32"/>
      <c r="N136" s="32" t="str">
        <f>IF(OR(L136="",M136=""),"",L136-2*M136)</f>
        <v/>
      </c>
      <c r="O136" s="32" t="str">
        <f>IF(OR(L136="",M136=""),"",L136+2*M136)</f>
        <v/>
      </c>
      <c r="P136" s="4"/>
      <c r="Q136" s="34"/>
      <c r="R136" s="34"/>
      <c r="S136" s="34"/>
      <c r="T136" s="34"/>
      <c r="U136" s="34"/>
      <c r="V136" s="32"/>
      <c r="W136" s="32"/>
      <c r="X136" s="32"/>
      <c r="Y136" s="8"/>
    </row>
    <row r="137" spans="1:25" ht="15" thickTop="1" thickBot="1" x14ac:dyDescent="0.5">
      <c r="A137" s="4" t="s">
        <v>16</v>
      </c>
      <c r="B137" s="4" t="s">
        <v>17</v>
      </c>
      <c r="C137" s="4" t="s">
        <v>6</v>
      </c>
      <c r="D137" s="4" t="s">
        <v>77</v>
      </c>
      <c r="E137" s="4"/>
      <c r="F137" s="8"/>
      <c r="G137" s="4"/>
      <c r="H137" s="4"/>
      <c r="I137" s="4"/>
      <c r="J137" s="8"/>
      <c r="K137" s="4"/>
      <c r="L137" s="8"/>
      <c r="M137" s="32"/>
      <c r="N137" s="32" t="str">
        <f>IF(OR(L137="",M137=""),"",L137-2*M137)</f>
        <v/>
      </c>
      <c r="O137" s="32" t="str">
        <f>IF(OR(L137="",M137=""),"",L137+2*M137)</f>
        <v/>
      </c>
      <c r="P137" s="4"/>
      <c r="Q137" s="34"/>
      <c r="R137" s="34"/>
      <c r="S137" s="34"/>
      <c r="T137" s="34"/>
      <c r="U137" s="34"/>
      <c r="V137" s="32"/>
      <c r="W137" s="32"/>
      <c r="X137" s="32"/>
      <c r="Y137" s="8"/>
    </row>
    <row r="138" spans="1:25" ht="15" thickTop="1" thickBot="1" x14ac:dyDescent="0.5">
      <c r="A138" s="4" t="s">
        <v>16</v>
      </c>
      <c r="B138" s="4" t="s">
        <v>17</v>
      </c>
      <c r="C138" s="4" t="s">
        <v>24</v>
      </c>
      <c r="D138" s="4" t="s">
        <v>77</v>
      </c>
      <c r="E138" s="4"/>
      <c r="F138" s="8"/>
      <c r="G138" s="4"/>
      <c r="H138" s="4"/>
      <c r="I138" s="4"/>
      <c r="J138" s="8"/>
      <c r="K138" s="4"/>
      <c r="L138" s="8"/>
      <c r="M138" s="32"/>
      <c r="N138" s="32" t="str">
        <f>IF(OR(L138="",M138=""),"",L138-2*M138)</f>
        <v/>
      </c>
      <c r="O138" s="32" t="str">
        <f>IF(OR(L138="",M138=""),"",L138+2*M138)</f>
        <v/>
      </c>
      <c r="P138" s="4"/>
      <c r="Q138" s="34"/>
      <c r="R138" s="34"/>
      <c r="S138" s="34"/>
      <c r="T138" s="34"/>
      <c r="U138" s="34"/>
      <c r="V138" s="32"/>
      <c r="W138" s="32"/>
      <c r="X138" s="32"/>
      <c r="Y138" s="8"/>
    </row>
    <row r="139" spans="1:25" ht="15" thickTop="1" thickBot="1" x14ac:dyDescent="0.5">
      <c r="A139" s="4" t="s">
        <v>16</v>
      </c>
      <c r="B139" s="4" t="s">
        <v>17</v>
      </c>
      <c r="C139" s="4" t="s">
        <v>67</v>
      </c>
      <c r="D139" s="4" t="s">
        <v>77</v>
      </c>
      <c r="E139" s="4"/>
      <c r="F139" s="8"/>
      <c r="G139" s="4"/>
      <c r="H139" s="4"/>
      <c r="I139" s="4"/>
      <c r="J139" s="8"/>
      <c r="K139" s="4"/>
      <c r="L139" s="8"/>
      <c r="M139" s="32"/>
      <c r="N139" s="32" t="str">
        <f>IF(OR(L139="",M139=""),"",L139-2*M139)</f>
        <v/>
      </c>
      <c r="O139" s="32" t="str">
        <f>IF(OR(L139="",M139=""),"",L139+2*M139)</f>
        <v/>
      </c>
      <c r="P139" s="4"/>
      <c r="Q139" s="34"/>
      <c r="R139" s="34"/>
      <c r="S139" s="34"/>
      <c r="T139" s="34"/>
      <c r="U139" s="34"/>
      <c r="V139" s="32"/>
      <c r="W139" s="32"/>
      <c r="X139" s="32"/>
      <c r="Y139" s="8"/>
    </row>
    <row r="140" spans="1:25" ht="14.65" thickTop="1" x14ac:dyDescent="0.45"/>
  </sheetData>
  <mergeCells count="4">
    <mergeCell ref="L6:P6"/>
    <mergeCell ref="L90:P90"/>
    <mergeCell ref="Q6:Y6"/>
    <mergeCell ref="Q90:Y9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7D1F-1468-4EA7-B0FA-5BF136463A67}">
  <dimension ref="A1:AD75"/>
  <sheetViews>
    <sheetView workbookViewId="0">
      <selection activeCell="B11" sqref="B11"/>
    </sheetView>
  </sheetViews>
  <sheetFormatPr defaultRowHeight="14.25" x14ac:dyDescent="0.45"/>
  <cols>
    <col min="1" max="1" width="9.06640625" style="1"/>
    <col min="2" max="2" width="15.1328125" style="1" bestFit="1" customWidth="1"/>
    <col min="3" max="9" width="9.06640625" style="1"/>
  </cols>
  <sheetData>
    <row r="1" spans="1:30" ht="14.65" thickBot="1" x14ac:dyDescent="0.5">
      <c r="A1" s="1" t="s">
        <v>29</v>
      </c>
    </row>
    <row r="2" spans="1:30" ht="15" thickTop="1" thickBot="1" x14ac:dyDescent="0.5">
      <c r="F2" s="47" t="s">
        <v>39</v>
      </c>
      <c r="G2" s="48"/>
      <c r="H2" s="48"/>
      <c r="I2" s="49"/>
      <c r="J2" s="47" t="s">
        <v>43</v>
      </c>
      <c r="K2" s="48"/>
      <c r="L2" s="48"/>
      <c r="M2" s="49"/>
      <c r="N2" s="47" t="s">
        <v>42</v>
      </c>
      <c r="O2" s="48"/>
      <c r="P2" s="48"/>
      <c r="Q2" s="49"/>
      <c r="R2" s="47" t="s">
        <v>41</v>
      </c>
      <c r="S2" s="48"/>
      <c r="T2" s="48"/>
      <c r="U2" s="49"/>
      <c r="V2" s="47" t="s">
        <v>40</v>
      </c>
      <c r="W2" s="48"/>
      <c r="X2" s="48"/>
      <c r="Y2" s="49"/>
      <c r="AA2" s="47" t="s">
        <v>62</v>
      </c>
      <c r="AB2" s="48"/>
      <c r="AC2" s="48"/>
      <c r="AD2" s="49"/>
    </row>
    <row r="3" spans="1:30" ht="15" thickTop="1" thickBot="1" x14ac:dyDescent="0.5">
      <c r="A3" s="3" t="s">
        <v>3</v>
      </c>
      <c r="B3" s="3" t="s">
        <v>4</v>
      </c>
      <c r="C3" s="3" t="s">
        <v>37</v>
      </c>
      <c r="D3" s="3" t="s">
        <v>8</v>
      </c>
      <c r="E3" s="3" t="s">
        <v>30</v>
      </c>
      <c r="F3" s="3" t="s">
        <v>18</v>
      </c>
      <c r="G3" s="3" t="s">
        <v>34</v>
      </c>
      <c r="H3" s="3" t="s">
        <v>35</v>
      </c>
      <c r="I3" s="3" t="s">
        <v>36</v>
      </c>
      <c r="J3" s="3" t="s">
        <v>18</v>
      </c>
      <c r="K3" s="3" t="s">
        <v>34</v>
      </c>
      <c r="L3" s="3" t="s">
        <v>35</v>
      </c>
      <c r="M3" s="3" t="s">
        <v>36</v>
      </c>
      <c r="N3" s="3" t="s">
        <v>18</v>
      </c>
      <c r="O3" s="3" t="s">
        <v>34</v>
      </c>
      <c r="P3" s="3" t="s">
        <v>35</v>
      </c>
      <c r="Q3" s="3" t="s">
        <v>36</v>
      </c>
      <c r="R3" s="3" t="s">
        <v>18</v>
      </c>
      <c r="S3" s="3" t="s">
        <v>34</v>
      </c>
      <c r="T3" s="3" t="s">
        <v>35</v>
      </c>
      <c r="U3" s="3" t="s">
        <v>36</v>
      </c>
      <c r="V3" s="3" t="s">
        <v>18</v>
      </c>
      <c r="W3" s="3" t="s">
        <v>34</v>
      </c>
      <c r="X3" s="3" t="s">
        <v>35</v>
      </c>
      <c r="Y3" s="3" t="s">
        <v>36</v>
      </c>
      <c r="Z3" s="3" t="s">
        <v>30</v>
      </c>
      <c r="AA3" s="3" t="s">
        <v>18</v>
      </c>
      <c r="AB3" s="3" t="s">
        <v>34</v>
      </c>
      <c r="AC3" s="3" t="s">
        <v>35</v>
      </c>
      <c r="AD3" s="3" t="s">
        <v>36</v>
      </c>
    </row>
    <row r="4" spans="1:30" ht="15" thickTop="1" thickBot="1" x14ac:dyDescent="0.5">
      <c r="A4" s="45" t="s">
        <v>7</v>
      </c>
      <c r="B4" s="45" t="s">
        <v>2</v>
      </c>
      <c r="C4" s="45" t="s">
        <v>38</v>
      </c>
      <c r="D4" s="45">
        <v>3</v>
      </c>
      <c r="E4" s="6" t="s">
        <v>31</v>
      </c>
      <c r="F4" s="7">
        <v>1.081142</v>
      </c>
      <c r="G4" s="8">
        <v>0.84667499999999996</v>
      </c>
      <c r="H4" s="8">
        <v>0.106765</v>
      </c>
      <c r="I4" s="8">
        <v>0.81308999999999998</v>
      </c>
      <c r="J4" s="7">
        <v>1.020721</v>
      </c>
      <c r="K4" s="8">
        <v>0.921018</v>
      </c>
      <c r="L4" s="9">
        <v>0.10212400000000001</v>
      </c>
      <c r="M4" s="9">
        <v>0.77927900000000005</v>
      </c>
      <c r="N4" s="7">
        <v>0.91559599999999997</v>
      </c>
      <c r="O4" s="8">
        <v>0.82422300000000004</v>
      </c>
      <c r="P4" s="9">
        <v>0.123407</v>
      </c>
      <c r="Q4" s="9">
        <v>0.95146299999999995</v>
      </c>
      <c r="R4" s="7">
        <v>1.4416059999999999</v>
      </c>
      <c r="S4" s="8">
        <v>1.1738420000000001</v>
      </c>
      <c r="T4" s="9">
        <v>0.190389</v>
      </c>
      <c r="U4" s="9">
        <v>0.95067800000000002</v>
      </c>
      <c r="V4" s="7">
        <v>0.95800600000000002</v>
      </c>
      <c r="W4" s="8">
        <v>0.74749900000000002</v>
      </c>
      <c r="X4" s="9">
        <v>0.11792800000000001</v>
      </c>
      <c r="Y4" s="9">
        <v>0.895451</v>
      </c>
      <c r="Z4" s="6" t="s">
        <v>31</v>
      </c>
      <c r="AA4" s="7">
        <f t="shared" ref="AA4:AD6" si="0">AVERAGE(V4, R4, N4, K4, G4)</f>
        <v>1.0165801999999999</v>
      </c>
      <c r="AB4" s="7">
        <f t="shared" si="0"/>
        <v>0.59089060000000004</v>
      </c>
      <c r="AC4" s="7">
        <f t="shared" si="0"/>
        <v>0.40481860000000003</v>
      </c>
      <c r="AD4" s="7">
        <f t="shared" si="0"/>
        <v>0.9467817999999999</v>
      </c>
    </row>
    <row r="5" spans="1:30" ht="15" thickTop="1" thickBot="1" x14ac:dyDescent="0.5">
      <c r="A5" s="46"/>
      <c r="B5" s="46"/>
      <c r="C5" s="46"/>
      <c r="D5" s="46"/>
      <c r="E5" s="3" t="s">
        <v>32</v>
      </c>
      <c r="F5" s="8">
        <v>2.8629760000000002</v>
      </c>
      <c r="G5" s="8">
        <v>2.3603550000000002</v>
      </c>
      <c r="H5" s="8">
        <v>0.33469599999999999</v>
      </c>
      <c r="I5" s="8">
        <v>0.25328099999999998</v>
      </c>
      <c r="J5" s="8">
        <v>2.7784620000000002</v>
      </c>
      <c r="K5" s="8">
        <v>2.2886820000000001</v>
      </c>
      <c r="L5" s="9">
        <v>0.38076900000000002</v>
      </c>
      <c r="M5" s="9">
        <v>7.5435000000000002E-2</v>
      </c>
      <c r="N5" s="8">
        <v>3.8509540000000002</v>
      </c>
      <c r="O5" s="8">
        <v>3.135745</v>
      </c>
      <c r="P5" s="9">
        <v>0.50277499999999997</v>
      </c>
      <c r="Q5" s="9">
        <v>0.14546100000000001</v>
      </c>
      <c r="R5" s="8">
        <v>2.4273220000000002</v>
      </c>
      <c r="S5" s="8">
        <v>2.2097690000000001</v>
      </c>
      <c r="T5" s="9">
        <v>0.66618999999999995</v>
      </c>
      <c r="U5" s="9">
        <v>0.90671599999999997</v>
      </c>
      <c r="V5" s="8">
        <v>3.4780859999999998</v>
      </c>
      <c r="W5" s="8">
        <v>2.8056199999999998</v>
      </c>
      <c r="X5" s="9">
        <v>0.50839199999999996</v>
      </c>
      <c r="Y5" s="9">
        <v>0.21245600000000001</v>
      </c>
      <c r="Z5" s="3" t="s">
        <v>32</v>
      </c>
      <c r="AA5" s="7">
        <f t="shared" si="0"/>
        <v>2.8810797999999997</v>
      </c>
      <c r="AB5" s="7">
        <f t="shared" si="0"/>
        <v>1.7733197999999999</v>
      </c>
      <c r="AC5" s="7">
        <f t="shared" si="0"/>
        <v>0.40121459999999998</v>
      </c>
      <c r="AD5" s="7">
        <f t="shared" si="0"/>
        <v>1.5788098000000002</v>
      </c>
    </row>
    <row r="6" spans="1:30" ht="15" thickTop="1" thickBot="1" x14ac:dyDescent="0.5">
      <c r="A6" s="46"/>
      <c r="B6" s="46"/>
      <c r="C6" s="46"/>
      <c r="D6" s="46"/>
      <c r="E6" s="3" t="s">
        <v>33</v>
      </c>
      <c r="F6" s="8">
        <v>1.0374369999999999</v>
      </c>
      <c r="G6" s="8">
        <v>0.78710199999999997</v>
      </c>
      <c r="H6" s="8">
        <v>4.7308999999999997E-2</v>
      </c>
      <c r="I6" s="8">
        <v>0.85626100000000005</v>
      </c>
      <c r="J6" s="8">
        <v>1.2807360000000001</v>
      </c>
      <c r="K6" s="8">
        <v>1.09057</v>
      </c>
      <c r="L6" s="9">
        <v>6.5799999999999997E-2</v>
      </c>
      <c r="M6" s="9">
        <v>0.79933299999999996</v>
      </c>
      <c r="N6" s="8">
        <v>1.1278189999999999</v>
      </c>
      <c r="O6" s="8">
        <v>0.90169200000000005</v>
      </c>
      <c r="P6" s="9">
        <v>5.6690999999999998E-2</v>
      </c>
      <c r="Q6" s="9">
        <v>0.94496000000000002</v>
      </c>
      <c r="R6" s="8">
        <v>1.20384</v>
      </c>
      <c r="S6" s="8">
        <v>0.99324000000000001</v>
      </c>
      <c r="T6" s="9">
        <v>0.14882200000000001</v>
      </c>
      <c r="U6" s="9">
        <v>0.96165699999999998</v>
      </c>
      <c r="V6" s="8">
        <v>1.5793699999999999</v>
      </c>
      <c r="W6" s="8">
        <v>1.447146</v>
      </c>
      <c r="X6" s="9">
        <v>9.6213000000000007E-2</v>
      </c>
      <c r="Y6" s="9">
        <v>0.75835399999999997</v>
      </c>
      <c r="Z6" s="3" t="s">
        <v>33</v>
      </c>
      <c r="AA6" s="7">
        <f t="shared" si="0"/>
        <v>1.1577402000000001</v>
      </c>
      <c r="AB6" s="7">
        <f t="shared" si="0"/>
        <v>0.69103740000000002</v>
      </c>
      <c r="AC6" s="7">
        <f t="shared" si="0"/>
        <v>0.39146400000000003</v>
      </c>
      <c r="AD6" s="7">
        <f t="shared" si="0"/>
        <v>1.0147052000000001</v>
      </c>
    </row>
    <row r="7" spans="1:30" ht="15" customHeight="1" thickTop="1" thickBot="1" x14ac:dyDescent="0.5">
      <c r="A7" s="5"/>
      <c r="B7" s="5"/>
      <c r="C7" s="5"/>
      <c r="D7" s="5"/>
      <c r="F7" s="47" t="s">
        <v>47</v>
      </c>
      <c r="G7" s="48"/>
      <c r="H7" s="48"/>
      <c r="I7" s="49"/>
      <c r="J7" s="47" t="s">
        <v>47</v>
      </c>
      <c r="K7" s="48"/>
      <c r="L7" s="48"/>
      <c r="M7" s="49"/>
      <c r="N7" s="47" t="s">
        <v>47</v>
      </c>
      <c r="O7" s="48"/>
      <c r="P7" s="48"/>
      <c r="Q7" s="49"/>
      <c r="R7" s="47" t="s">
        <v>47</v>
      </c>
      <c r="S7" s="48"/>
      <c r="T7" s="48"/>
      <c r="U7" s="49"/>
      <c r="V7" s="47" t="s">
        <v>47</v>
      </c>
      <c r="W7" s="48"/>
      <c r="X7" s="48"/>
      <c r="Y7" s="49"/>
      <c r="AA7" s="46" t="s">
        <v>63</v>
      </c>
      <c r="AB7" s="46"/>
      <c r="AC7" s="46"/>
      <c r="AD7" s="13">
        <f>AVERAGE(I73, M73, Q73, U73, Y73)</f>
        <v>1.5016363636363637</v>
      </c>
    </row>
    <row r="8" spans="1:30" ht="15" thickTop="1" thickBot="1" x14ac:dyDescent="0.5">
      <c r="E8" s="3" t="s">
        <v>30</v>
      </c>
      <c r="F8" s="3" t="s">
        <v>44</v>
      </c>
      <c r="G8" s="3" t="s">
        <v>45</v>
      </c>
      <c r="H8" s="3" t="s">
        <v>46</v>
      </c>
      <c r="I8" s="3" t="s">
        <v>48</v>
      </c>
      <c r="J8" s="3" t="s">
        <v>44</v>
      </c>
      <c r="K8" s="3" t="s">
        <v>45</v>
      </c>
      <c r="L8" s="3" t="s">
        <v>46</v>
      </c>
      <c r="M8" s="3" t="s">
        <v>48</v>
      </c>
      <c r="N8" s="3" t="s">
        <v>44</v>
      </c>
      <c r="O8" s="3" t="s">
        <v>45</v>
      </c>
      <c r="P8" s="3" t="s">
        <v>46</v>
      </c>
      <c r="Q8" s="3" t="s">
        <v>48</v>
      </c>
      <c r="R8" s="3" t="s">
        <v>44</v>
      </c>
      <c r="S8" s="3" t="s">
        <v>45</v>
      </c>
      <c r="T8" s="3" t="s">
        <v>46</v>
      </c>
      <c r="U8" s="3" t="s">
        <v>48</v>
      </c>
      <c r="V8" s="3" t="s">
        <v>44</v>
      </c>
      <c r="W8" s="3" t="s">
        <v>45</v>
      </c>
      <c r="X8" s="3" t="s">
        <v>46</v>
      </c>
      <c r="Y8" s="3" t="s">
        <v>48</v>
      </c>
    </row>
    <row r="9" spans="1:30" ht="15" thickTop="1" thickBot="1" x14ac:dyDescent="0.5">
      <c r="E9" s="6" t="s">
        <v>31</v>
      </c>
      <c r="F9" s="10">
        <v>7.99</v>
      </c>
      <c r="G9" s="10">
        <v>7.49</v>
      </c>
      <c r="H9" s="10">
        <f>G9-F9</f>
        <v>-0.5</v>
      </c>
      <c r="I9" s="10">
        <f>ABS(H9)</f>
        <v>0.5</v>
      </c>
      <c r="J9" s="10">
        <v>8.26</v>
      </c>
      <c r="K9" s="10">
        <v>9.0299999999999994</v>
      </c>
      <c r="L9" s="10">
        <f>K9-J9</f>
        <v>0.76999999999999957</v>
      </c>
      <c r="M9" s="10">
        <f>ABS(L9)</f>
        <v>0.76999999999999957</v>
      </c>
      <c r="N9" s="10">
        <v>11.28</v>
      </c>
      <c r="O9" s="10">
        <v>11.83</v>
      </c>
      <c r="P9" s="10">
        <f>O9-N9</f>
        <v>0.55000000000000071</v>
      </c>
      <c r="Q9" s="10">
        <f>ABS(P9)</f>
        <v>0.55000000000000071</v>
      </c>
      <c r="R9" s="10">
        <v>-9.1</v>
      </c>
      <c r="S9" s="10">
        <v>-10.09</v>
      </c>
      <c r="T9" s="10">
        <f>S9-R9</f>
        <v>-0.99000000000000021</v>
      </c>
      <c r="U9" s="10">
        <f>ABS(T9)</f>
        <v>0.99000000000000021</v>
      </c>
      <c r="V9" s="10">
        <v>8.4600000000000009</v>
      </c>
      <c r="W9" s="10">
        <v>8.18</v>
      </c>
      <c r="X9" s="10">
        <f>W9-V9</f>
        <v>-0.28000000000000114</v>
      </c>
      <c r="Y9" s="10">
        <f>ABS(X9)</f>
        <v>0.28000000000000114</v>
      </c>
    </row>
    <row r="10" spans="1:30" ht="15" thickTop="1" thickBot="1" x14ac:dyDescent="0.5">
      <c r="E10" s="3" t="s">
        <v>32</v>
      </c>
      <c r="F10" s="10">
        <v>4.6399999999999997</v>
      </c>
      <c r="G10" s="10">
        <v>5.19</v>
      </c>
      <c r="H10" s="10">
        <f t="shared" ref="H10:H11" si="1">G10-F10</f>
        <v>0.55000000000000071</v>
      </c>
      <c r="I10" s="10">
        <f t="shared" ref="I10:I11" si="2">ABS(H10)</f>
        <v>0.55000000000000071</v>
      </c>
      <c r="J10" s="10">
        <v>4.91</v>
      </c>
      <c r="K10" s="10">
        <v>8.34</v>
      </c>
      <c r="L10" s="10">
        <f t="shared" ref="L10:L11" si="3">K10-J10</f>
        <v>3.4299999999999997</v>
      </c>
      <c r="M10" s="10">
        <f t="shared" ref="M10:M11" si="4">ABS(L10)</f>
        <v>3.4299999999999997</v>
      </c>
      <c r="N10" s="10">
        <v>7.93</v>
      </c>
      <c r="O10" s="10">
        <v>7.01</v>
      </c>
      <c r="P10" s="10">
        <f t="shared" ref="P10:P11" si="5">O10-N10</f>
        <v>-0.91999999999999993</v>
      </c>
      <c r="Q10" s="10">
        <f t="shared" ref="Q10:Q11" si="6">ABS(P10)</f>
        <v>0.91999999999999993</v>
      </c>
      <c r="R10" s="10">
        <v>-12.45</v>
      </c>
      <c r="S10" s="10">
        <v>-10.25</v>
      </c>
      <c r="T10" s="10">
        <f t="shared" ref="T10:T11" si="7">S10-R10</f>
        <v>2.1999999999999993</v>
      </c>
      <c r="U10" s="10">
        <f t="shared" ref="U10:U11" si="8">ABS(T10)</f>
        <v>2.1999999999999993</v>
      </c>
      <c r="V10" s="10">
        <v>5.1100000000000003</v>
      </c>
      <c r="W10" s="10">
        <v>4.6900000000000004</v>
      </c>
      <c r="X10" s="10">
        <f t="shared" ref="X10:X11" si="9">W10-V10</f>
        <v>-0.41999999999999993</v>
      </c>
      <c r="Y10" s="10">
        <f t="shared" ref="Y10:Y11" si="10">ABS(X10)</f>
        <v>0.41999999999999993</v>
      </c>
    </row>
    <row r="11" spans="1:30" ht="15" thickTop="1" thickBot="1" x14ac:dyDescent="0.5">
      <c r="E11" s="3" t="s">
        <v>33</v>
      </c>
      <c r="F11" s="10">
        <v>15.71</v>
      </c>
      <c r="G11" s="10">
        <v>15.32</v>
      </c>
      <c r="H11" s="10">
        <f t="shared" si="1"/>
        <v>-0.39000000000000057</v>
      </c>
      <c r="I11" s="10">
        <f t="shared" si="2"/>
        <v>0.39000000000000057</v>
      </c>
      <c r="J11" s="10">
        <v>15.98</v>
      </c>
      <c r="K11" s="10">
        <v>14.7</v>
      </c>
      <c r="L11" s="10">
        <f t="shared" si="3"/>
        <v>-1.2800000000000011</v>
      </c>
      <c r="M11" s="10">
        <f t="shared" si="4"/>
        <v>1.2800000000000011</v>
      </c>
      <c r="N11" s="10">
        <v>19</v>
      </c>
      <c r="O11" s="10">
        <v>18.02</v>
      </c>
      <c r="P11" s="10">
        <f t="shared" si="5"/>
        <v>-0.98000000000000043</v>
      </c>
      <c r="Q11" s="10">
        <f t="shared" si="6"/>
        <v>0.98000000000000043</v>
      </c>
      <c r="R11" s="10">
        <v>-1.38</v>
      </c>
      <c r="S11" s="10">
        <v>-2.5299999999999998</v>
      </c>
      <c r="T11" s="10">
        <f t="shared" si="7"/>
        <v>-1.1499999999999999</v>
      </c>
      <c r="U11" s="10">
        <f t="shared" si="8"/>
        <v>1.1499999999999999</v>
      </c>
      <c r="V11" s="10">
        <v>16.18</v>
      </c>
      <c r="W11" s="10">
        <v>14.46</v>
      </c>
      <c r="X11" s="10">
        <f t="shared" si="9"/>
        <v>-1.7199999999999989</v>
      </c>
      <c r="Y11" s="10">
        <f t="shared" si="10"/>
        <v>1.7199999999999989</v>
      </c>
    </row>
    <row r="12" spans="1:30" ht="15" thickTop="1" thickBot="1" x14ac:dyDescent="0.5">
      <c r="F12" s="11"/>
      <c r="G12" s="12"/>
      <c r="H12" s="3" t="s">
        <v>59</v>
      </c>
      <c r="I12" s="10">
        <f>AVERAGE(I9:I11)</f>
        <v>0.48000000000000043</v>
      </c>
      <c r="J12" s="11"/>
      <c r="K12" s="12"/>
      <c r="L12" s="3" t="s">
        <v>59</v>
      </c>
      <c r="M12" s="10">
        <f>AVERAGE(M9:M11)</f>
        <v>1.8266666666666669</v>
      </c>
      <c r="N12" s="11"/>
      <c r="O12" s="12"/>
      <c r="P12" s="3" t="s">
        <v>59</v>
      </c>
      <c r="Q12" s="10">
        <f>AVERAGE(Q9:Q11)</f>
        <v>0.81666666666666698</v>
      </c>
      <c r="R12" s="11"/>
      <c r="S12" s="12"/>
      <c r="T12" s="3" t="s">
        <v>59</v>
      </c>
      <c r="U12" s="10">
        <f>AVERAGE(U9:U11)</f>
        <v>1.4466666666666665</v>
      </c>
      <c r="V12" s="11"/>
      <c r="W12" s="12"/>
      <c r="X12" s="3" t="s">
        <v>59</v>
      </c>
      <c r="Y12" s="10">
        <f>AVERAGE(Y9:Y11)</f>
        <v>0.80666666666666664</v>
      </c>
    </row>
    <row r="13" spans="1:30" ht="15" customHeight="1" thickTop="1" thickBot="1" x14ac:dyDescent="0.5">
      <c r="F13" s="47" t="s">
        <v>49</v>
      </c>
      <c r="G13" s="48"/>
      <c r="H13" s="48"/>
      <c r="I13" s="49"/>
      <c r="J13" s="47" t="s">
        <v>49</v>
      </c>
      <c r="K13" s="48"/>
      <c r="L13" s="48"/>
      <c r="M13" s="49"/>
      <c r="N13" s="47" t="s">
        <v>49</v>
      </c>
      <c r="O13" s="48"/>
      <c r="P13" s="48"/>
      <c r="Q13" s="49"/>
      <c r="R13" s="47" t="s">
        <v>49</v>
      </c>
      <c r="S13" s="48"/>
      <c r="T13" s="48"/>
      <c r="U13" s="49"/>
      <c r="V13" s="47" t="s">
        <v>49</v>
      </c>
      <c r="W13" s="48"/>
      <c r="X13" s="48"/>
      <c r="Y13" s="49"/>
    </row>
    <row r="14" spans="1:30" ht="15" thickTop="1" thickBot="1" x14ac:dyDescent="0.5">
      <c r="E14" s="3" t="s">
        <v>30</v>
      </c>
      <c r="F14" s="3" t="s">
        <v>44</v>
      </c>
      <c r="G14" s="3" t="s">
        <v>45</v>
      </c>
      <c r="H14" s="3" t="s">
        <v>46</v>
      </c>
      <c r="I14" s="3" t="s">
        <v>48</v>
      </c>
      <c r="J14" s="3" t="s">
        <v>44</v>
      </c>
      <c r="K14" s="3" t="s">
        <v>45</v>
      </c>
      <c r="L14" s="3" t="s">
        <v>46</v>
      </c>
      <c r="M14" s="3" t="s">
        <v>48</v>
      </c>
      <c r="N14" s="3" t="s">
        <v>44</v>
      </c>
      <c r="O14" s="3" t="s">
        <v>45</v>
      </c>
      <c r="P14" s="3" t="s">
        <v>46</v>
      </c>
      <c r="Q14" s="3" t="s">
        <v>48</v>
      </c>
      <c r="R14" s="3" t="s">
        <v>44</v>
      </c>
      <c r="S14" s="3" t="s">
        <v>45</v>
      </c>
      <c r="T14" s="3" t="s">
        <v>46</v>
      </c>
      <c r="U14" s="3" t="s">
        <v>48</v>
      </c>
      <c r="V14" s="3" t="s">
        <v>44</v>
      </c>
      <c r="W14" s="3" t="s">
        <v>45</v>
      </c>
      <c r="X14" s="3" t="s">
        <v>46</v>
      </c>
      <c r="Y14" s="3" t="s">
        <v>48</v>
      </c>
    </row>
    <row r="15" spans="1:30" ht="15" thickTop="1" thickBot="1" x14ac:dyDescent="0.5">
      <c r="E15" s="6" t="s">
        <v>31</v>
      </c>
      <c r="F15" s="10">
        <v>8.5299999999999994</v>
      </c>
      <c r="G15" s="10">
        <v>6.51</v>
      </c>
      <c r="H15" s="10">
        <f>G15-F15</f>
        <v>-2.0199999999999996</v>
      </c>
      <c r="I15" s="10">
        <f>ABS(H15)</f>
        <v>2.0199999999999996</v>
      </c>
      <c r="J15" s="10">
        <v>8.35</v>
      </c>
      <c r="K15" s="10">
        <v>7.6</v>
      </c>
      <c r="L15" s="10">
        <f>K15-J15</f>
        <v>-0.75</v>
      </c>
      <c r="M15" s="10">
        <f>ABS(L15)</f>
        <v>0.75</v>
      </c>
      <c r="N15" s="10">
        <v>7.43</v>
      </c>
      <c r="O15" s="10">
        <v>6.46</v>
      </c>
      <c r="P15" s="10">
        <f>O15-N15</f>
        <v>-0.96999999999999975</v>
      </c>
      <c r="Q15" s="10">
        <f>ABS(P15)</f>
        <v>0.96999999999999975</v>
      </c>
      <c r="R15" s="10">
        <v>10.23</v>
      </c>
      <c r="S15" s="10">
        <v>7.72</v>
      </c>
      <c r="T15" s="10">
        <f>S15-R15</f>
        <v>-2.5100000000000007</v>
      </c>
      <c r="U15" s="10">
        <f>ABS(T15)</f>
        <v>2.5100000000000007</v>
      </c>
      <c r="V15" s="10">
        <v>8.3000000000000007</v>
      </c>
      <c r="W15" s="10">
        <v>6.5</v>
      </c>
      <c r="X15" s="10">
        <f>W15-V15</f>
        <v>-1.8000000000000007</v>
      </c>
      <c r="Y15" s="10">
        <f>ABS(X15)</f>
        <v>1.8000000000000007</v>
      </c>
    </row>
    <row r="16" spans="1:30" ht="15" thickTop="1" thickBot="1" x14ac:dyDescent="0.5">
      <c r="E16" s="3" t="s">
        <v>32</v>
      </c>
      <c r="F16" s="10">
        <v>8.44</v>
      </c>
      <c r="G16" s="10">
        <v>4.21</v>
      </c>
      <c r="H16" s="10">
        <f t="shared" ref="H16:H17" si="11">G16-F16</f>
        <v>-4.2299999999999995</v>
      </c>
      <c r="I16" s="10">
        <f t="shared" ref="I16:I17" si="12">ABS(H16)</f>
        <v>4.2299999999999995</v>
      </c>
      <c r="J16" s="10">
        <v>8.26</v>
      </c>
      <c r="K16" s="10">
        <v>6.91</v>
      </c>
      <c r="L16" s="10">
        <f t="shared" ref="L16:L17" si="13">K16-J16</f>
        <v>-1.3499999999999996</v>
      </c>
      <c r="M16" s="10">
        <f t="shared" ref="M16:M17" si="14">ABS(L16)</f>
        <v>1.3499999999999996</v>
      </c>
      <c r="N16" s="10">
        <v>7.34</v>
      </c>
      <c r="O16" s="10">
        <v>1.64</v>
      </c>
      <c r="P16" s="10">
        <f t="shared" ref="P16:P17" si="15">O16-N16</f>
        <v>-5.7</v>
      </c>
      <c r="Q16" s="10">
        <f t="shared" ref="Q16:Q17" si="16">ABS(P16)</f>
        <v>5.7</v>
      </c>
      <c r="R16" s="10">
        <v>10.14</v>
      </c>
      <c r="S16" s="10">
        <v>7.56</v>
      </c>
      <c r="T16" s="10">
        <f t="shared" ref="T16:T17" si="17">S16-R16</f>
        <v>-2.580000000000001</v>
      </c>
      <c r="U16" s="10">
        <f t="shared" ref="U16:U17" si="18">ABS(T16)</f>
        <v>2.580000000000001</v>
      </c>
      <c r="V16" s="10">
        <v>8.2100000000000009</v>
      </c>
      <c r="W16" s="10">
        <v>3.01</v>
      </c>
      <c r="X16" s="10">
        <f t="shared" ref="X16:X17" si="19">W16-V16</f>
        <v>-5.2000000000000011</v>
      </c>
      <c r="Y16" s="10">
        <f t="shared" ref="Y16:Y17" si="20">ABS(X16)</f>
        <v>5.2000000000000011</v>
      </c>
    </row>
    <row r="17" spans="5:25" ht="15" thickTop="1" thickBot="1" x14ac:dyDescent="0.5">
      <c r="E17" s="3" t="s">
        <v>33</v>
      </c>
      <c r="F17" s="10">
        <v>13.5</v>
      </c>
      <c r="G17" s="10">
        <v>14.34</v>
      </c>
      <c r="H17" s="10">
        <f t="shared" si="11"/>
        <v>0.83999999999999986</v>
      </c>
      <c r="I17" s="10">
        <f t="shared" si="12"/>
        <v>0.83999999999999986</v>
      </c>
      <c r="J17" s="10">
        <v>13.32</v>
      </c>
      <c r="K17" s="10">
        <v>13.27</v>
      </c>
      <c r="L17" s="10">
        <f t="shared" si="13"/>
        <v>-5.0000000000000711E-2</v>
      </c>
      <c r="M17" s="10">
        <f t="shared" si="14"/>
        <v>5.0000000000000711E-2</v>
      </c>
      <c r="N17" s="10">
        <v>12.4</v>
      </c>
      <c r="O17" s="10">
        <v>12.65</v>
      </c>
      <c r="P17" s="10">
        <f t="shared" si="15"/>
        <v>0.25</v>
      </c>
      <c r="Q17" s="10">
        <f t="shared" si="16"/>
        <v>0.25</v>
      </c>
      <c r="R17" s="10">
        <v>15.2</v>
      </c>
      <c r="S17" s="10">
        <v>15.28</v>
      </c>
      <c r="T17" s="10">
        <f t="shared" si="17"/>
        <v>8.0000000000000071E-2</v>
      </c>
      <c r="U17" s="10">
        <f t="shared" si="18"/>
        <v>8.0000000000000071E-2</v>
      </c>
      <c r="V17" s="10">
        <v>13.27</v>
      </c>
      <c r="W17" s="10">
        <v>12.78</v>
      </c>
      <c r="X17" s="10">
        <f t="shared" si="19"/>
        <v>-0.49000000000000021</v>
      </c>
      <c r="Y17" s="10">
        <f t="shared" si="20"/>
        <v>0.49000000000000021</v>
      </c>
    </row>
    <row r="18" spans="5:25" ht="15" thickTop="1" thickBot="1" x14ac:dyDescent="0.5">
      <c r="F18" s="11"/>
      <c r="G18" s="12"/>
      <c r="H18" s="3" t="s">
        <v>59</v>
      </c>
      <c r="I18" s="10">
        <f>AVERAGE(I15:I17)</f>
        <v>2.3633333333333328</v>
      </c>
      <c r="J18" s="11"/>
      <c r="K18" s="12"/>
      <c r="L18" s="3" t="s">
        <v>59</v>
      </c>
      <c r="M18" s="10">
        <f>AVERAGE(M15:M17)</f>
        <v>0.71666666666666679</v>
      </c>
      <c r="N18" s="11"/>
      <c r="O18" s="12"/>
      <c r="P18" s="3" t="s">
        <v>59</v>
      </c>
      <c r="Q18" s="10">
        <f>AVERAGE(Q15:Q17)</f>
        <v>2.3066666666666666</v>
      </c>
      <c r="R18" s="11"/>
      <c r="S18" s="12"/>
      <c r="T18" s="3" t="s">
        <v>59</v>
      </c>
      <c r="U18" s="10">
        <f>AVERAGE(U15:U17)</f>
        <v>1.7233333333333338</v>
      </c>
      <c r="V18" s="11"/>
      <c r="W18" s="12"/>
      <c r="X18" s="3" t="s">
        <v>59</v>
      </c>
      <c r="Y18" s="10">
        <f>AVERAGE(Y15:Y17)</f>
        <v>2.4966666666666675</v>
      </c>
    </row>
    <row r="19" spans="5:25" ht="15" customHeight="1" thickTop="1" thickBot="1" x14ac:dyDescent="0.5">
      <c r="F19" s="47" t="s">
        <v>50</v>
      </c>
      <c r="G19" s="48"/>
      <c r="H19" s="48"/>
      <c r="I19" s="49"/>
      <c r="J19" s="47" t="s">
        <v>50</v>
      </c>
      <c r="K19" s="48"/>
      <c r="L19" s="48"/>
      <c r="M19" s="49"/>
      <c r="N19" s="47" t="s">
        <v>50</v>
      </c>
      <c r="O19" s="48"/>
      <c r="P19" s="48"/>
      <c r="Q19" s="49"/>
      <c r="R19" s="47" t="s">
        <v>50</v>
      </c>
      <c r="S19" s="48"/>
      <c r="T19" s="48"/>
      <c r="U19" s="49"/>
      <c r="V19" s="47" t="s">
        <v>50</v>
      </c>
      <c r="W19" s="48"/>
      <c r="X19" s="48"/>
      <c r="Y19" s="49"/>
    </row>
    <row r="20" spans="5:25" ht="15" thickTop="1" thickBot="1" x14ac:dyDescent="0.5">
      <c r="E20" s="3" t="s">
        <v>30</v>
      </c>
      <c r="F20" s="3" t="s">
        <v>44</v>
      </c>
      <c r="G20" s="3" t="s">
        <v>45</v>
      </c>
      <c r="H20" s="3" t="s">
        <v>46</v>
      </c>
      <c r="I20" s="3" t="s">
        <v>48</v>
      </c>
      <c r="J20" s="3" t="s">
        <v>44</v>
      </c>
      <c r="K20" s="3" t="s">
        <v>45</v>
      </c>
      <c r="L20" s="3" t="s">
        <v>46</v>
      </c>
      <c r="M20" s="3" t="s">
        <v>48</v>
      </c>
      <c r="N20" s="3" t="s">
        <v>44</v>
      </c>
      <c r="O20" s="3" t="s">
        <v>45</v>
      </c>
      <c r="P20" s="3" t="s">
        <v>46</v>
      </c>
      <c r="Q20" s="3" t="s">
        <v>48</v>
      </c>
      <c r="R20" s="3" t="s">
        <v>44</v>
      </c>
      <c r="S20" s="3" t="s">
        <v>45</v>
      </c>
      <c r="T20" s="3" t="s">
        <v>46</v>
      </c>
      <c r="U20" s="3" t="s">
        <v>48</v>
      </c>
      <c r="V20" s="3" t="s">
        <v>44</v>
      </c>
      <c r="W20" s="3" t="s">
        <v>45</v>
      </c>
      <c r="X20" s="3" t="s">
        <v>46</v>
      </c>
      <c r="Y20" s="3" t="s">
        <v>48</v>
      </c>
    </row>
    <row r="21" spans="5:25" ht="15" thickTop="1" thickBot="1" x14ac:dyDescent="0.5">
      <c r="E21" s="6" t="s">
        <v>31</v>
      </c>
      <c r="F21" s="10">
        <v>7.31</v>
      </c>
      <c r="G21" s="10">
        <v>5.13</v>
      </c>
      <c r="H21" s="10">
        <f>G21-F21</f>
        <v>-2.1799999999999997</v>
      </c>
      <c r="I21" s="10">
        <f>ABS(H21)</f>
        <v>2.1799999999999997</v>
      </c>
      <c r="J21" s="10">
        <v>9.75</v>
      </c>
      <c r="K21" s="10">
        <v>8.84</v>
      </c>
      <c r="L21" s="10">
        <f>K21-J21</f>
        <v>-0.91000000000000014</v>
      </c>
      <c r="M21" s="10">
        <f>ABS(L21)</f>
        <v>0.91000000000000014</v>
      </c>
      <c r="N21" s="10">
        <v>12.86</v>
      </c>
      <c r="O21" s="10">
        <v>11.73</v>
      </c>
      <c r="P21" s="10">
        <f>O21-N21</f>
        <v>-1.129999999999999</v>
      </c>
      <c r="Q21" s="10">
        <f>ABS(P21)</f>
        <v>1.129999999999999</v>
      </c>
      <c r="R21" s="10">
        <v>9.86</v>
      </c>
      <c r="S21" s="10">
        <v>7.19</v>
      </c>
      <c r="T21" s="10">
        <f>S21-R21</f>
        <v>-2.669999999999999</v>
      </c>
      <c r="U21" s="10">
        <f>ABS(T21)</f>
        <v>2.669999999999999</v>
      </c>
      <c r="V21" s="10">
        <v>5.08</v>
      </c>
      <c r="W21" s="10">
        <v>3.12</v>
      </c>
      <c r="X21" s="10">
        <f>W21-V21</f>
        <v>-1.96</v>
      </c>
      <c r="Y21" s="10">
        <f>ABS(X21)</f>
        <v>1.96</v>
      </c>
    </row>
    <row r="22" spans="5:25" ht="15" thickTop="1" thickBot="1" x14ac:dyDescent="0.5">
      <c r="E22" s="3" t="s">
        <v>32</v>
      </c>
      <c r="F22" s="10">
        <v>8.17</v>
      </c>
      <c r="G22" s="10">
        <v>2.83</v>
      </c>
      <c r="H22" s="10">
        <f t="shared" ref="H22:H23" si="21">G22-F22</f>
        <v>-5.34</v>
      </c>
      <c r="I22" s="10">
        <f t="shared" ref="I22:I23" si="22">ABS(H22)</f>
        <v>5.34</v>
      </c>
      <c r="J22" s="10">
        <v>10.61</v>
      </c>
      <c r="K22" s="10">
        <v>8.15</v>
      </c>
      <c r="L22" s="10">
        <f t="shared" ref="L22:L23" si="23">K22-J22</f>
        <v>-2.4599999999999991</v>
      </c>
      <c r="M22" s="10">
        <f t="shared" ref="M22:M23" si="24">ABS(L22)</f>
        <v>2.4599999999999991</v>
      </c>
      <c r="N22" s="10">
        <v>13.72</v>
      </c>
      <c r="O22" s="10">
        <v>6.91</v>
      </c>
      <c r="P22" s="10">
        <f t="shared" ref="P22:P23" si="25">O22-N22</f>
        <v>-6.8100000000000005</v>
      </c>
      <c r="Q22" s="10">
        <f t="shared" ref="Q22:Q23" si="26">ABS(P22)</f>
        <v>6.8100000000000005</v>
      </c>
      <c r="R22" s="10">
        <v>10.72</v>
      </c>
      <c r="S22" s="10">
        <v>7.03</v>
      </c>
      <c r="T22" s="10">
        <f t="shared" ref="T22:T23" si="27">S22-R22</f>
        <v>-3.6900000000000004</v>
      </c>
      <c r="U22" s="10">
        <f t="shared" ref="U22:U23" si="28">ABS(T22)</f>
        <v>3.6900000000000004</v>
      </c>
      <c r="V22" s="10">
        <v>5.94</v>
      </c>
      <c r="W22" s="10">
        <v>-0.37</v>
      </c>
      <c r="X22" s="10">
        <f t="shared" ref="X22:X23" si="29">W22-V22</f>
        <v>-6.3100000000000005</v>
      </c>
      <c r="Y22" s="10">
        <f t="shared" ref="Y22:Y23" si="30">ABS(X22)</f>
        <v>6.3100000000000005</v>
      </c>
    </row>
    <row r="23" spans="5:25" ht="15" thickTop="1" thickBot="1" x14ac:dyDescent="0.5">
      <c r="E23" s="3" t="s">
        <v>33</v>
      </c>
      <c r="F23" s="10">
        <v>14.15</v>
      </c>
      <c r="G23" s="10">
        <v>12.96</v>
      </c>
      <c r="H23" s="10">
        <f t="shared" si="21"/>
        <v>-1.1899999999999995</v>
      </c>
      <c r="I23" s="10">
        <f t="shared" si="22"/>
        <v>1.1899999999999995</v>
      </c>
      <c r="J23" s="10">
        <v>16.59</v>
      </c>
      <c r="K23" s="10">
        <v>14.51</v>
      </c>
      <c r="L23" s="10">
        <f t="shared" si="23"/>
        <v>-2.08</v>
      </c>
      <c r="M23" s="10">
        <f t="shared" si="24"/>
        <v>2.08</v>
      </c>
      <c r="N23" s="10">
        <v>19.7</v>
      </c>
      <c r="O23" s="10">
        <v>17.920000000000002</v>
      </c>
      <c r="P23" s="10">
        <f t="shared" si="25"/>
        <v>-1.7799999999999976</v>
      </c>
      <c r="Q23" s="10">
        <f t="shared" si="26"/>
        <v>1.7799999999999976</v>
      </c>
      <c r="R23" s="10">
        <v>16.7</v>
      </c>
      <c r="S23" s="10">
        <v>14.75</v>
      </c>
      <c r="T23" s="10">
        <f t="shared" si="27"/>
        <v>-1.9499999999999993</v>
      </c>
      <c r="U23" s="10">
        <f t="shared" si="28"/>
        <v>1.9499999999999993</v>
      </c>
      <c r="V23" s="10">
        <v>11.92</v>
      </c>
      <c r="W23" s="10">
        <v>9.4</v>
      </c>
      <c r="X23" s="10">
        <f t="shared" si="29"/>
        <v>-2.5199999999999996</v>
      </c>
      <c r="Y23" s="10">
        <f t="shared" si="30"/>
        <v>2.5199999999999996</v>
      </c>
    </row>
    <row r="24" spans="5:25" ht="15" thickTop="1" thickBot="1" x14ac:dyDescent="0.5">
      <c r="F24" s="11"/>
      <c r="G24" s="12"/>
      <c r="H24" s="3" t="s">
        <v>59</v>
      </c>
      <c r="I24" s="10">
        <f>AVERAGE(I21:I23)</f>
        <v>2.9033333333333329</v>
      </c>
      <c r="J24" s="11"/>
      <c r="K24" s="12"/>
      <c r="L24" s="3" t="s">
        <v>59</v>
      </c>
      <c r="M24" s="10">
        <f>AVERAGE(M21:M23)</f>
        <v>1.8166666666666664</v>
      </c>
      <c r="N24" s="11"/>
      <c r="O24" s="12"/>
      <c r="P24" s="3" t="s">
        <v>59</v>
      </c>
      <c r="Q24" s="10">
        <f>AVERAGE(Q21:Q23)</f>
        <v>3.2399999999999989</v>
      </c>
      <c r="R24" s="11"/>
      <c r="S24" s="12"/>
      <c r="T24" s="3" t="s">
        <v>59</v>
      </c>
      <c r="U24" s="10">
        <f>AVERAGE(U21:U23)</f>
        <v>2.7699999999999996</v>
      </c>
      <c r="V24" s="11"/>
      <c r="W24" s="12"/>
      <c r="X24" s="3" t="s">
        <v>59</v>
      </c>
      <c r="Y24" s="10">
        <f>AVERAGE(Y21:Y23)</f>
        <v>3.5966666666666662</v>
      </c>
    </row>
    <row r="25" spans="5:25" ht="15" customHeight="1" thickTop="1" thickBot="1" x14ac:dyDescent="0.5">
      <c r="F25" s="47" t="s">
        <v>51</v>
      </c>
      <c r="G25" s="48"/>
      <c r="H25" s="48"/>
      <c r="I25" s="49"/>
      <c r="J25" s="47" t="s">
        <v>51</v>
      </c>
      <c r="K25" s="48"/>
      <c r="L25" s="48"/>
      <c r="M25" s="49"/>
      <c r="N25" s="47" t="s">
        <v>51</v>
      </c>
      <c r="O25" s="48"/>
      <c r="P25" s="48"/>
      <c r="Q25" s="49"/>
      <c r="R25" s="47" t="s">
        <v>51</v>
      </c>
      <c r="S25" s="48"/>
      <c r="T25" s="48"/>
      <c r="U25" s="49"/>
      <c r="V25" s="47" t="s">
        <v>51</v>
      </c>
      <c r="W25" s="48"/>
      <c r="X25" s="48"/>
      <c r="Y25" s="49"/>
    </row>
    <row r="26" spans="5:25" ht="15" thickTop="1" thickBot="1" x14ac:dyDescent="0.5">
      <c r="E26" s="3" t="s">
        <v>30</v>
      </c>
      <c r="F26" s="3" t="s">
        <v>44</v>
      </c>
      <c r="G26" s="3" t="s">
        <v>45</v>
      </c>
      <c r="H26" s="3" t="s">
        <v>46</v>
      </c>
      <c r="I26" s="3" t="s">
        <v>48</v>
      </c>
      <c r="J26" s="3" t="s">
        <v>44</v>
      </c>
      <c r="K26" s="3" t="s">
        <v>45</v>
      </c>
      <c r="L26" s="3" t="s">
        <v>46</v>
      </c>
      <c r="M26" s="3" t="s">
        <v>48</v>
      </c>
      <c r="N26" s="3" t="s">
        <v>44</v>
      </c>
      <c r="O26" s="3" t="s">
        <v>45</v>
      </c>
      <c r="P26" s="3" t="s">
        <v>46</v>
      </c>
      <c r="Q26" s="3" t="s">
        <v>48</v>
      </c>
      <c r="R26" s="3" t="s">
        <v>44</v>
      </c>
      <c r="S26" s="3" t="s">
        <v>45</v>
      </c>
      <c r="T26" s="3" t="s">
        <v>46</v>
      </c>
      <c r="U26" s="3" t="s">
        <v>48</v>
      </c>
      <c r="V26" s="3" t="s">
        <v>44</v>
      </c>
      <c r="W26" s="3" t="s">
        <v>45</v>
      </c>
      <c r="X26" s="3" t="s">
        <v>46</v>
      </c>
      <c r="Y26" s="3" t="s">
        <v>48</v>
      </c>
    </row>
    <row r="27" spans="5:25" ht="15" thickTop="1" thickBot="1" x14ac:dyDescent="0.5">
      <c r="E27" s="6" t="s">
        <v>31</v>
      </c>
      <c r="F27" s="10">
        <v>5.38</v>
      </c>
      <c r="G27" s="10">
        <v>3.93</v>
      </c>
      <c r="H27" s="10">
        <f>G27-F27</f>
        <v>-1.4499999999999997</v>
      </c>
      <c r="I27" s="10">
        <f>ABS(H27)</f>
        <v>1.4499999999999997</v>
      </c>
      <c r="J27" s="10">
        <v>8.0500000000000007</v>
      </c>
      <c r="K27" s="10">
        <v>7.87</v>
      </c>
      <c r="L27" s="10">
        <f>K27-J27</f>
        <v>-0.1800000000000006</v>
      </c>
      <c r="M27" s="10">
        <f>ABS(L27)</f>
        <v>0.1800000000000006</v>
      </c>
      <c r="N27" s="10">
        <v>8.66</v>
      </c>
      <c r="O27" s="10">
        <v>8.26</v>
      </c>
      <c r="P27" s="10">
        <f>O27-N27</f>
        <v>-0.40000000000000036</v>
      </c>
      <c r="Q27" s="10">
        <f>ABS(P27)</f>
        <v>0.40000000000000036</v>
      </c>
      <c r="R27" s="10">
        <v>3.29</v>
      </c>
      <c r="S27" s="10">
        <v>1.35</v>
      </c>
      <c r="T27" s="10">
        <f>S27-R27</f>
        <v>-1.94</v>
      </c>
      <c r="U27" s="10">
        <f>ABS(T27)</f>
        <v>1.94</v>
      </c>
      <c r="V27" s="10">
        <v>3.71</v>
      </c>
      <c r="W27" s="10">
        <v>2.48</v>
      </c>
      <c r="X27" s="10">
        <f>W27-V27</f>
        <v>-1.23</v>
      </c>
      <c r="Y27" s="10">
        <f>ABS(X27)</f>
        <v>1.23</v>
      </c>
    </row>
    <row r="28" spans="5:25" ht="15" thickTop="1" thickBot="1" x14ac:dyDescent="0.5">
      <c r="E28" s="3" t="s">
        <v>32</v>
      </c>
      <c r="F28" s="10">
        <v>3.81</v>
      </c>
      <c r="G28" s="10">
        <v>1.63</v>
      </c>
      <c r="H28" s="10">
        <f t="shared" ref="H28:H29" si="31">G28-F28</f>
        <v>-2.1800000000000002</v>
      </c>
      <c r="I28" s="10">
        <f t="shared" ref="I28:I29" si="32">ABS(H28)</f>
        <v>2.1800000000000002</v>
      </c>
      <c r="J28" s="10">
        <v>6.48</v>
      </c>
      <c r="K28" s="10">
        <v>7.18</v>
      </c>
      <c r="L28" s="10">
        <f t="shared" ref="L28:L29" si="33">K28-J28</f>
        <v>0.69999999999999929</v>
      </c>
      <c r="M28" s="10">
        <f t="shared" ref="M28:M29" si="34">ABS(L28)</f>
        <v>0.69999999999999929</v>
      </c>
      <c r="N28" s="10">
        <v>7.09</v>
      </c>
      <c r="O28" s="10">
        <v>3.44</v>
      </c>
      <c r="P28" s="10">
        <f t="shared" ref="P28:P29" si="35">O28-N28</f>
        <v>-3.65</v>
      </c>
      <c r="Q28" s="10">
        <f t="shared" ref="Q28:Q29" si="36">ABS(P28)</f>
        <v>3.65</v>
      </c>
      <c r="R28" s="10">
        <v>1.72</v>
      </c>
      <c r="S28" s="10">
        <v>1.19</v>
      </c>
      <c r="T28" s="10">
        <f t="shared" ref="T28:T29" si="37">S28-R28</f>
        <v>-0.53</v>
      </c>
      <c r="U28" s="10">
        <f t="shared" ref="U28:U29" si="38">ABS(T28)</f>
        <v>0.53</v>
      </c>
      <c r="V28" s="10">
        <v>2.14</v>
      </c>
      <c r="W28" s="10">
        <v>-1.01</v>
      </c>
      <c r="X28" s="10">
        <f t="shared" ref="X28:X29" si="39">W28-V28</f>
        <v>-3.1500000000000004</v>
      </c>
      <c r="Y28" s="10">
        <f t="shared" ref="Y28:Y29" si="40">ABS(X28)</f>
        <v>3.1500000000000004</v>
      </c>
    </row>
    <row r="29" spans="5:25" ht="15" thickTop="1" thickBot="1" x14ac:dyDescent="0.5">
      <c r="E29" s="3" t="s">
        <v>33</v>
      </c>
      <c r="F29" s="10">
        <v>11.72</v>
      </c>
      <c r="G29" s="10">
        <v>11.76</v>
      </c>
      <c r="H29" s="10">
        <f t="shared" si="31"/>
        <v>3.9999999999999147E-2</v>
      </c>
      <c r="I29" s="10">
        <f t="shared" si="32"/>
        <v>3.9999999999999147E-2</v>
      </c>
      <c r="J29" s="10">
        <v>14.39</v>
      </c>
      <c r="K29" s="10">
        <v>13.54</v>
      </c>
      <c r="L29" s="10">
        <f t="shared" si="33"/>
        <v>-0.85000000000000142</v>
      </c>
      <c r="M29" s="10">
        <f t="shared" si="34"/>
        <v>0.85000000000000142</v>
      </c>
      <c r="N29" s="10">
        <v>15</v>
      </c>
      <c r="O29" s="10">
        <v>14.45</v>
      </c>
      <c r="P29" s="10">
        <f t="shared" si="35"/>
        <v>-0.55000000000000071</v>
      </c>
      <c r="Q29" s="10">
        <f t="shared" si="36"/>
        <v>0.55000000000000071</v>
      </c>
      <c r="R29" s="10">
        <v>9.6300000000000008</v>
      </c>
      <c r="S29" s="10">
        <v>8.91</v>
      </c>
      <c r="T29" s="10">
        <f t="shared" si="37"/>
        <v>-0.72000000000000064</v>
      </c>
      <c r="U29" s="10">
        <f t="shared" si="38"/>
        <v>0.72000000000000064</v>
      </c>
      <c r="V29" s="10">
        <v>10.050000000000001</v>
      </c>
      <c r="W29" s="10">
        <v>8.76</v>
      </c>
      <c r="X29" s="10">
        <f t="shared" si="39"/>
        <v>-1.2900000000000009</v>
      </c>
      <c r="Y29" s="10">
        <f t="shared" si="40"/>
        <v>1.2900000000000009</v>
      </c>
    </row>
    <row r="30" spans="5:25" ht="15" thickTop="1" thickBot="1" x14ac:dyDescent="0.5">
      <c r="F30" s="11"/>
      <c r="G30" s="12"/>
      <c r="H30" s="3" t="s">
        <v>59</v>
      </c>
      <c r="I30" s="10">
        <f>AVERAGE(I27:I29)</f>
        <v>1.2233333333333329</v>
      </c>
      <c r="J30" s="11"/>
      <c r="K30" s="12"/>
      <c r="L30" s="3" t="s">
        <v>59</v>
      </c>
      <c r="M30" s="10">
        <f>AVERAGE(M27:M29)</f>
        <v>0.5766666666666671</v>
      </c>
      <c r="N30" s="11"/>
      <c r="O30" s="12"/>
      <c r="P30" s="3" t="s">
        <v>59</v>
      </c>
      <c r="Q30" s="10">
        <f>AVERAGE(Q27:Q29)</f>
        <v>1.5333333333333339</v>
      </c>
      <c r="R30" s="11"/>
      <c r="S30" s="12"/>
      <c r="T30" s="3" t="s">
        <v>59</v>
      </c>
      <c r="U30" s="10">
        <f>AVERAGE(U27:U29)</f>
        <v>1.0633333333333335</v>
      </c>
      <c r="V30" s="11" t="s">
        <v>61</v>
      </c>
      <c r="W30" s="12"/>
      <c r="X30" s="3" t="s">
        <v>59</v>
      </c>
      <c r="Y30" s="10">
        <f>AVERAGE(Y27:Y29)</f>
        <v>1.8900000000000006</v>
      </c>
    </row>
    <row r="31" spans="5:25" ht="15" customHeight="1" thickTop="1" thickBot="1" x14ac:dyDescent="0.5">
      <c r="F31" s="47" t="s">
        <v>52</v>
      </c>
      <c r="G31" s="48"/>
      <c r="H31" s="48"/>
      <c r="I31" s="49"/>
      <c r="J31" s="47" t="s">
        <v>52</v>
      </c>
      <c r="K31" s="48"/>
      <c r="L31" s="48"/>
      <c r="M31" s="49"/>
      <c r="N31" s="47" t="s">
        <v>52</v>
      </c>
      <c r="O31" s="48"/>
      <c r="P31" s="48"/>
      <c r="Q31" s="49"/>
      <c r="R31" s="47" t="s">
        <v>52</v>
      </c>
      <c r="S31" s="48"/>
      <c r="T31" s="48"/>
      <c r="U31" s="49"/>
      <c r="V31" s="47" t="s">
        <v>52</v>
      </c>
      <c r="W31" s="48"/>
      <c r="X31" s="48"/>
      <c r="Y31" s="49"/>
    </row>
    <row r="32" spans="5:25" ht="15" thickTop="1" thickBot="1" x14ac:dyDescent="0.5">
      <c r="E32" s="3" t="s">
        <v>30</v>
      </c>
      <c r="F32" s="3" t="s">
        <v>44</v>
      </c>
      <c r="G32" s="3" t="s">
        <v>45</v>
      </c>
      <c r="H32" s="3" t="s">
        <v>46</v>
      </c>
      <c r="I32" s="3" t="s">
        <v>48</v>
      </c>
      <c r="J32" s="3" t="s">
        <v>44</v>
      </c>
      <c r="K32" s="3" t="s">
        <v>45</v>
      </c>
      <c r="L32" s="3" t="s">
        <v>46</v>
      </c>
      <c r="M32" s="3" t="s">
        <v>48</v>
      </c>
      <c r="N32" s="3" t="s">
        <v>44</v>
      </c>
      <c r="O32" s="3" t="s">
        <v>45</v>
      </c>
      <c r="P32" s="3" t="s">
        <v>46</v>
      </c>
      <c r="Q32" s="3" t="s">
        <v>48</v>
      </c>
      <c r="R32" s="3" t="s">
        <v>44</v>
      </c>
      <c r="S32" s="3" t="s">
        <v>45</v>
      </c>
      <c r="T32" s="3" t="s">
        <v>46</v>
      </c>
      <c r="U32" s="3" t="s">
        <v>48</v>
      </c>
      <c r="V32" s="3" t="s">
        <v>44</v>
      </c>
      <c r="W32" s="3" t="s">
        <v>45</v>
      </c>
      <c r="X32" s="3" t="s">
        <v>46</v>
      </c>
      <c r="Y32" s="3" t="s">
        <v>48</v>
      </c>
    </row>
    <row r="33" spans="5:25" ht="15" thickTop="1" thickBot="1" x14ac:dyDescent="0.5">
      <c r="E33" s="6" t="s">
        <v>31</v>
      </c>
      <c r="F33" s="10">
        <v>11.33</v>
      </c>
      <c r="G33" s="10">
        <v>10.85</v>
      </c>
      <c r="H33" s="10">
        <f>G33-F33</f>
        <v>-0.48000000000000043</v>
      </c>
      <c r="I33" s="10">
        <f>ABS(H33)</f>
        <v>0.48000000000000043</v>
      </c>
      <c r="J33" s="10">
        <v>11.32</v>
      </c>
      <c r="K33" s="10">
        <v>12.11</v>
      </c>
      <c r="L33" s="10">
        <f>K33-J33</f>
        <v>0.78999999999999915</v>
      </c>
      <c r="M33" s="10">
        <f>ABS(L33)</f>
        <v>0.78999999999999915</v>
      </c>
      <c r="N33" s="10">
        <v>7.73</v>
      </c>
      <c r="O33" s="10">
        <v>8.3000000000000007</v>
      </c>
      <c r="P33" s="10">
        <f>O33-N33</f>
        <v>0.57000000000000028</v>
      </c>
      <c r="Q33" s="10">
        <f>ABS(P33)</f>
        <v>0.57000000000000028</v>
      </c>
      <c r="R33" s="10">
        <v>8.02</v>
      </c>
      <c r="S33" s="10">
        <v>7.05</v>
      </c>
      <c r="T33" s="10">
        <f>S33-R33</f>
        <v>-0.96999999999999975</v>
      </c>
      <c r="U33" s="10">
        <f>ABS(T33)</f>
        <v>0.96999999999999975</v>
      </c>
      <c r="V33" s="10">
        <v>4.01</v>
      </c>
      <c r="W33" s="10">
        <v>3.75</v>
      </c>
      <c r="X33" s="10">
        <f>W33-V33</f>
        <v>-0.25999999999999979</v>
      </c>
      <c r="Y33" s="10">
        <f>ABS(X33)</f>
        <v>0.25999999999999979</v>
      </c>
    </row>
    <row r="34" spans="5:25" ht="15" thickTop="1" thickBot="1" x14ac:dyDescent="0.5">
      <c r="E34" s="3" t="s">
        <v>32</v>
      </c>
      <c r="F34" s="10">
        <v>8.24</v>
      </c>
      <c r="G34" s="10">
        <v>8.5500000000000007</v>
      </c>
      <c r="H34" s="10">
        <f t="shared" ref="H34:H35" si="41">G34-F34</f>
        <v>0.3100000000000005</v>
      </c>
      <c r="I34" s="10">
        <f t="shared" ref="I34:I35" si="42">ABS(H34)</f>
        <v>0.3100000000000005</v>
      </c>
      <c r="J34" s="10">
        <v>8.23</v>
      </c>
      <c r="K34" s="10">
        <v>11.42</v>
      </c>
      <c r="L34" s="10">
        <f t="shared" ref="L34:L35" si="43">K34-J34</f>
        <v>3.1899999999999995</v>
      </c>
      <c r="M34" s="10">
        <f t="shared" ref="M34:M35" si="44">ABS(L34)</f>
        <v>3.1899999999999995</v>
      </c>
      <c r="N34" s="10">
        <v>4.6399999999999997</v>
      </c>
      <c r="O34" s="10">
        <v>3.48</v>
      </c>
      <c r="P34" s="10">
        <f t="shared" ref="P34:P35" si="45">O34-N34</f>
        <v>-1.1599999999999997</v>
      </c>
      <c r="Q34" s="10">
        <f t="shared" ref="Q34:Q35" si="46">ABS(P34)</f>
        <v>1.1599999999999997</v>
      </c>
      <c r="R34" s="10">
        <v>4.93</v>
      </c>
      <c r="S34" s="10">
        <v>6.89</v>
      </c>
      <c r="T34" s="10">
        <f t="shared" ref="T34:T35" si="47">S34-R34</f>
        <v>1.96</v>
      </c>
      <c r="U34" s="10">
        <f t="shared" ref="U34:U35" si="48">ABS(T34)</f>
        <v>1.96</v>
      </c>
      <c r="V34" s="10">
        <v>0.92</v>
      </c>
      <c r="W34" s="10">
        <v>0.26</v>
      </c>
      <c r="X34" s="10">
        <f t="shared" ref="X34:X35" si="49">W34-V34</f>
        <v>-0.66</v>
      </c>
      <c r="Y34" s="10">
        <f t="shared" ref="Y34:Y35" si="50">ABS(X34)</f>
        <v>0.66</v>
      </c>
    </row>
    <row r="35" spans="5:25" ht="15" thickTop="1" thickBot="1" x14ac:dyDescent="0.5">
      <c r="E35" s="3" t="s">
        <v>33</v>
      </c>
      <c r="F35" s="10">
        <v>18.14</v>
      </c>
      <c r="G35" s="10">
        <v>18.68</v>
      </c>
      <c r="H35" s="10">
        <f t="shared" si="41"/>
        <v>0.53999999999999915</v>
      </c>
      <c r="I35" s="10">
        <f t="shared" si="42"/>
        <v>0.53999999999999915</v>
      </c>
      <c r="J35" s="10">
        <v>18.13</v>
      </c>
      <c r="K35" s="10">
        <v>17.78</v>
      </c>
      <c r="L35" s="10">
        <f t="shared" si="43"/>
        <v>-0.34999999999999787</v>
      </c>
      <c r="M35" s="10">
        <f t="shared" si="44"/>
        <v>0.34999999999999787</v>
      </c>
      <c r="N35" s="10">
        <v>14.54</v>
      </c>
      <c r="O35" s="10">
        <v>14.49</v>
      </c>
      <c r="P35" s="10">
        <f t="shared" si="45"/>
        <v>-4.9999999999998934E-2</v>
      </c>
      <c r="Q35" s="10">
        <f t="shared" si="46"/>
        <v>4.9999999999998934E-2</v>
      </c>
      <c r="R35" s="10">
        <v>14.83</v>
      </c>
      <c r="S35" s="10">
        <v>14.61</v>
      </c>
      <c r="T35" s="10">
        <f t="shared" si="47"/>
        <v>-0.22000000000000064</v>
      </c>
      <c r="U35" s="10">
        <f t="shared" si="48"/>
        <v>0.22000000000000064</v>
      </c>
      <c r="V35" s="10">
        <v>10.82</v>
      </c>
      <c r="W35" s="10">
        <v>10.029999999999999</v>
      </c>
      <c r="X35" s="10">
        <f t="shared" si="49"/>
        <v>-0.79000000000000092</v>
      </c>
      <c r="Y35" s="10">
        <f t="shared" si="50"/>
        <v>0.79000000000000092</v>
      </c>
    </row>
    <row r="36" spans="5:25" ht="15" thickTop="1" thickBot="1" x14ac:dyDescent="0.5">
      <c r="F36" s="11"/>
      <c r="G36" s="12"/>
      <c r="H36" s="3" t="s">
        <v>59</v>
      </c>
      <c r="I36" s="10">
        <f>AVERAGE(I33:I35)</f>
        <v>0.44333333333333336</v>
      </c>
      <c r="J36" s="11"/>
      <c r="K36" s="12"/>
      <c r="L36" s="3" t="s">
        <v>59</v>
      </c>
      <c r="M36" s="10">
        <f>AVERAGE(M33:M35)</f>
        <v>1.4433333333333322</v>
      </c>
      <c r="N36" s="11"/>
      <c r="O36" s="12"/>
      <c r="P36" s="3" t="s">
        <v>59</v>
      </c>
      <c r="Q36" s="10">
        <f>AVERAGE(Q33:Q35)</f>
        <v>0.59333333333333294</v>
      </c>
      <c r="R36" s="11"/>
      <c r="S36" s="12"/>
      <c r="T36" s="3" t="s">
        <v>59</v>
      </c>
      <c r="U36" s="10">
        <f>AVERAGE(U33:U35)</f>
        <v>1.05</v>
      </c>
      <c r="V36" s="11"/>
      <c r="W36" s="12"/>
      <c r="X36" s="3" t="s">
        <v>59</v>
      </c>
      <c r="Y36" s="10">
        <f>AVERAGE(Y33:Y35)</f>
        <v>0.57000000000000028</v>
      </c>
    </row>
    <row r="37" spans="5:25" ht="15" customHeight="1" thickTop="1" thickBot="1" x14ac:dyDescent="0.5">
      <c r="F37" s="47" t="s">
        <v>53</v>
      </c>
      <c r="G37" s="48"/>
      <c r="H37" s="48"/>
      <c r="I37" s="49"/>
      <c r="J37" s="47" t="s">
        <v>53</v>
      </c>
      <c r="K37" s="48"/>
      <c r="L37" s="48"/>
      <c r="M37" s="49"/>
      <c r="N37" s="47" t="s">
        <v>53</v>
      </c>
      <c r="O37" s="48"/>
      <c r="P37" s="48"/>
      <c r="Q37" s="49"/>
      <c r="R37" s="47" t="s">
        <v>53</v>
      </c>
      <c r="S37" s="48"/>
      <c r="T37" s="48"/>
      <c r="U37" s="49"/>
      <c r="V37" s="47" t="s">
        <v>53</v>
      </c>
      <c r="W37" s="48"/>
      <c r="X37" s="48"/>
      <c r="Y37" s="49"/>
    </row>
    <row r="38" spans="5:25" ht="15" thickTop="1" thickBot="1" x14ac:dyDescent="0.5">
      <c r="E38" s="3" t="s">
        <v>30</v>
      </c>
      <c r="F38" s="3" t="s">
        <v>44</v>
      </c>
      <c r="G38" s="3" t="s">
        <v>45</v>
      </c>
      <c r="H38" s="3" t="s">
        <v>46</v>
      </c>
      <c r="I38" s="3" t="s">
        <v>48</v>
      </c>
      <c r="J38" s="3" t="s">
        <v>44</v>
      </c>
      <c r="K38" s="3" t="s">
        <v>45</v>
      </c>
      <c r="L38" s="3" t="s">
        <v>46</v>
      </c>
      <c r="M38" s="3" t="s">
        <v>48</v>
      </c>
      <c r="N38" s="3" t="s">
        <v>44</v>
      </c>
      <c r="O38" s="3" t="s">
        <v>45</v>
      </c>
      <c r="P38" s="3" t="s">
        <v>46</v>
      </c>
      <c r="Q38" s="3" t="s">
        <v>48</v>
      </c>
      <c r="R38" s="3" t="s">
        <v>44</v>
      </c>
      <c r="S38" s="3" t="s">
        <v>45</v>
      </c>
      <c r="T38" s="3" t="s">
        <v>46</v>
      </c>
      <c r="U38" s="3" t="s">
        <v>48</v>
      </c>
      <c r="V38" s="3" t="s">
        <v>44</v>
      </c>
      <c r="W38" s="3" t="s">
        <v>45</v>
      </c>
      <c r="X38" s="3" t="s">
        <v>46</v>
      </c>
      <c r="Y38" s="3" t="s">
        <v>48</v>
      </c>
    </row>
    <row r="39" spans="5:25" ht="15" thickTop="1" thickBot="1" x14ac:dyDescent="0.5">
      <c r="E39" s="6" t="s">
        <v>31</v>
      </c>
      <c r="F39" s="10">
        <v>12.74</v>
      </c>
      <c r="G39" s="10">
        <v>13.16</v>
      </c>
      <c r="H39" s="10">
        <f>G39-F39</f>
        <v>0.41999999999999993</v>
      </c>
      <c r="I39" s="10">
        <f>ABS(H39)</f>
        <v>0.41999999999999993</v>
      </c>
      <c r="J39" s="10">
        <v>6.57</v>
      </c>
      <c r="K39" s="10">
        <v>8.26</v>
      </c>
      <c r="L39" s="10">
        <f>K39-J39</f>
        <v>1.6899999999999995</v>
      </c>
      <c r="M39" s="10">
        <f>ABS(L39)</f>
        <v>1.6899999999999995</v>
      </c>
      <c r="N39" s="10">
        <v>4.5</v>
      </c>
      <c r="O39" s="10">
        <v>5.97</v>
      </c>
      <c r="P39" s="10">
        <f>O39-N39</f>
        <v>1.4699999999999998</v>
      </c>
      <c r="Q39" s="10">
        <f>ABS(P39)</f>
        <v>1.4699999999999998</v>
      </c>
      <c r="R39" s="10">
        <v>5.24</v>
      </c>
      <c r="S39" s="10">
        <v>5.17</v>
      </c>
      <c r="T39" s="10">
        <f>S39-R39</f>
        <v>-7.0000000000000284E-2</v>
      </c>
      <c r="U39" s="10">
        <f>ABS(T39)</f>
        <v>7.0000000000000284E-2</v>
      </c>
      <c r="V39" s="10">
        <v>13.6</v>
      </c>
      <c r="W39" s="10">
        <v>14.24</v>
      </c>
      <c r="X39" s="10">
        <f>W39-V39</f>
        <v>0.64000000000000057</v>
      </c>
      <c r="Y39" s="10">
        <f>ABS(X39)</f>
        <v>0.64000000000000057</v>
      </c>
    </row>
    <row r="40" spans="5:25" ht="15" thickTop="1" thickBot="1" x14ac:dyDescent="0.5">
      <c r="E40" s="3" t="s">
        <v>32</v>
      </c>
      <c r="F40" s="10">
        <v>13.39</v>
      </c>
      <c r="G40" s="10">
        <v>10.86</v>
      </c>
      <c r="H40" s="10">
        <f t="shared" ref="H40:H41" si="51">G40-F40</f>
        <v>-2.5300000000000011</v>
      </c>
      <c r="I40" s="10">
        <f t="shared" ref="I40:I41" si="52">ABS(H40)</f>
        <v>2.5300000000000011</v>
      </c>
      <c r="J40" s="10">
        <v>7.22</v>
      </c>
      <c r="K40" s="10">
        <v>7.57</v>
      </c>
      <c r="L40" s="10">
        <f t="shared" ref="L40:L41" si="53">K40-J40</f>
        <v>0.35000000000000053</v>
      </c>
      <c r="M40" s="10">
        <f t="shared" ref="M40:M41" si="54">ABS(L40)</f>
        <v>0.35000000000000053</v>
      </c>
      <c r="N40" s="10">
        <v>5.15</v>
      </c>
      <c r="O40" s="10">
        <v>1.1499999999999999</v>
      </c>
      <c r="P40" s="10">
        <f t="shared" ref="P40:P41" si="55">O40-N40</f>
        <v>-4</v>
      </c>
      <c r="Q40" s="10">
        <f t="shared" ref="Q40:Q41" si="56">ABS(P40)</f>
        <v>4</v>
      </c>
      <c r="R40" s="10">
        <v>5.89</v>
      </c>
      <c r="S40" s="10">
        <v>5.01</v>
      </c>
      <c r="T40" s="10">
        <f t="shared" ref="T40:T41" si="57">S40-R40</f>
        <v>-0.87999999999999989</v>
      </c>
      <c r="U40" s="10">
        <f t="shared" ref="U40:U41" si="58">ABS(T40)</f>
        <v>0.87999999999999989</v>
      </c>
      <c r="V40" s="10">
        <v>14.25</v>
      </c>
      <c r="W40" s="10">
        <v>10.75</v>
      </c>
      <c r="X40" s="10">
        <f t="shared" ref="X40:X41" si="59">W40-V40</f>
        <v>-3.5</v>
      </c>
      <c r="Y40" s="10">
        <f t="shared" ref="Y40:Y41" si="60">ABS(X40)</f>
        <v>3.5</v>
      </c>
    </row>
    <row r="41" spans="5:25" ht="15" thickTop="1" thickBot="1" x14ac:dyDescent="0.5">
      <c r="E41" s="3" t="s">
        <v>33</v>
      </c>
      <c r="F41" s="10">
        <v>18.29</v>
      </c>
      <c r="G41" s="10">
        <v>20.99</v>
      </c>
      <c r="H41" s="10">
        <f t="shared" si="51"/>
        <v>2.6999999999999993</v>
      </c>
      <c r="I41" s="10">
        <f t="shared" si="52"/>
        <v>2.6999999999999993</v>
      </c>
      <c r="J41" s="10">
        <v>12.12</v>
      </c>
      <c r="K41" s="10">
        <v>13.93</v>
      </c>
      <c r="L41" s="10">
        <f t="shared" si="53"/>
        <v>1.8100000000000005</v>
      </c>
      <c r="M41" s="10">
        <f t="shared" si="54"/>
        <v>1.8100000000000005</v>
      </c>
      <c r="N41" s="10">
        <v>10.050000000000001</v>
      </c>
      <c r="O41" s="10">
        <v>12.16</v>
      </c>
      <c r="P41" s="10">
        <f t="shared" si="55"/>
        <v>2.1099999999999994</v>
      </c>
      <c r="Q41" s="10">
        <f t="shared" si="56"/>
        <v>2.1099999999999994</v>
      </c>
      <c r="R41" s="10">
        <v>10.79</v>
      </c>
      <c r="S41" s="10">
        <v>12.73</v>
      </c>
      <c r="T41" s="10">
        <f t="shared" si="57"/>
        <v>1.9400000000000013</v>
      </c>
      <c r="U41" s="10">
        <f t="shared" si="58"/>
        <v>1.9400000000000013</v>
      </c>
      <c r="V41" s="10">
        <v>19.149999999999999</v>
      </c>
      <c r="W41" s="10">
        <v>20.52</v>
      </c>
      <c r="X41" s="10">
        <f t="shared" si="59"/>
        <v>1.370000000000001</v>
      </c>
      <c r="Y41" s="10">
        <f t="shared" si="60"/>
        <v>1.370000000000001</v>
      </c>
    </row>
    <row r="42" spans="5:25" ht="15" thickTop="1" thickBot="1" x14ac:dyDescent="0.5">
      <c r="F42" s="11"/>
      <c r="G42" s="12"/>
      <c r="H42" s="3" t="s">
        <v>59</v>
      </c>
      <c r="I42" s="10">
        <f>AVERAGE(I39:I41)</f>
        <v>1.8833333333333335</v>
      </c>
      <c r="J42" s="11"/>
      <c r="K42" s="12"/>
      <c r="L42" s="3" t="s">
        <v>59</v>
      </c>
      <c r="M42" s="10">
        <f>AVERAGE(M39:M41)</f>
        <v>1.2833333333333334</v>
      </c>
      <c r="N42" s="11"/>
      <c r="O42" s="12"/>
      <c r="P42" s="3" t="s">
        <v>59</v>
      </c>
      <c r="Q42" s="10">
        <f>AVERAGE(Q39:Q41)</f>
        <v>2.5266666666666664</v>
      </c>
      <c r="R42" s="11"/>
      <c r="S42" s="12"/>
      <c r="T42" s="3" t="s">
        <v>59</v>
      </c>
      <c r="U42" s="10">
        <f>AVERAGE(U39:U41)</f>
        <v>0.96333333333333382</v>
      </c>
      <c r="V42" s="11"/>
      <c r="W42" s="12"/>
      <c r="X42" s="3" t="s">
        <v>59</v>
      </c>
      <c r="Y42" s="10">
        <f>AVERAGE(Y39:Y41)</f>
        <v>1.8366666666666671</v>
      </c>
    </row>
    <row r="43" spans="5:25" ht="15" customHeight="1" thickTop="1" thickBot="1" x14ac:dyDescent="0.5">
      <c r="F43" s="47" t="s">
        <v>54</v>
      </c>
      <c r="G43" s="48"/>
      <c r="H43" s="48"/>
      <c r="I43" s="49"/>
      <c r="J43" s="47" t="s">
        <v>54</v>
      </c>
      <c r="K43" s="48"/>
      <c r="L43" s="48"/>
      <c r="M43" s="49"/>
      <c r="N43" s="47" t="s">
        <v>54</v>
      </c>
      <c r="O43" s="48"/>
      <c r="P43" s="48"/>
      <c r="Q43" s="49"/>
      <c r="R43" s="47" t="s">
        <v>54</v>
      </c>
      <c r="S43" s="48"/>
      <c r="T43" s="48"/>
      <c r="U43" s="49"/>
      <c r="V43" s="47" t="s">
        <v>54</v>
      </c>
      <c r="W43" s="48"/>
      <c r="X43" s="48"/>
      <c r="Y43" s="49"/>
    </row>
    <row r="44" spans="5:25" ht="15" thickTop="1" thickBot="1" x14ac:dyDescent="0.5">
      <c r="E44" s="3" t="s">
        <v>30</v>
      </c>
      <c r="F44" s="3" t="s">
        <v>44</v>
      </c>
      <c r="G44" s="3" t="s">
        <v>45</v>
      </c>
      <c r="H44" s="3" t="s">
        <v>46</v>
      </c>
      <c r="I44" s="3" t="s">
        <v>48</v>
      </c>
      <c r="J44" s="3" t="s">
        <v>44</v>
      </c>
      <c r="K44" s="3" t="s">
        <v>45</v>
      </c>
      <c r="L44" s="3" t="s">
        <v>46</v>
      </c>
      <c r="M44" s="3" t="s">
        <v>48</v>
      </c>
      <c r="N44" s="3" t="s">
        <v>44</v>
      </c>
      <c r="O44" s="3" t="s">
        <v>45</v>
      </c>
      <c r="P44" s="3" t="s">
        <v>46</v>
      </c>
      <c r="Q44" s="3" t="s">
        <v>48</v>
      </c>
      <c r="R44" s="3" t="s">
        <v>44</v>
      </c>
      <c r="S44" s="3" t="s">
        <v>45</v>
      </c>
      <c r="T44" s="3" t="s">
        <v>46</v>
      </c>
      <c r="U44" s="3" t="s">
        <v>48</v>
      </c>
      <c r="V44" s="3" t="s">
        <v>44</v>
      </c>
      <c r="W44" s="3" t="s">
        <v>45</v>
      </c>
      <c r="X44" s="3" t="s">
        <v>46</v>
      </c>
      <c r="Y44" s="3" t="s">
        <v>48</v>
      </c>
    </row>
    <row r="45" spans="5:25" ht="15" thickTop="1" thickBot="1" x14ac:dyDescent="0.5">
      <c r="E45" s="6" t="s">
        <v>31</v>
      </c>
      <c r="F45" s="10">
        <v>8.33</v>
      </c>
      <c r="G45" s="10">
        <v>7.55</v>
      </c>
      <c r="H45" s="10">
        <f>G45-F45</f>
        <v>-0.78000000000000025</v>
      </c>
      <c r="I45" s="10">
        <f>ABS(H45)</f>
        <v>0.78000000000000025</v>
      </c>
      <c r="J45" s="10">
        <v>10.24</v>
      </c>
      <c r="K45" s="10">
        <v>10.73</v>
      </c>
      <c r="L45" s="10">
        <f>K45-J45</f>
        <v>0.49000000000000021</v>
      </c>
      <c r="M45" s="10">
        <f>ABS(L45)</f>
        <v>0.49000000000000021</v>
      </c>
      <c r="N45" s="10">
        <v>17.239999999999998</v>
      </c>
      <c r="O45" s="10">
        <v>17.510000000000002</v>
      </c>
      <c r="P45" s="10">
        <f>O45-N45</f>
        <v>0.27000000000000313</v>
      </c>
      <c r="Q45" s="10">
        <f>ABS(P45)</f>
        <v>0.27000000000000313</v>
      </c>
      <c r="R45" s="10">
        <v>7.07</v>
      </c>
      <c r="S45" s="10">
        <v>5.8</v>
      </c>
      <c r="T45" s="10">
        <f>S45-R45</f>
        <v>-1.2700000000000005</v>
      </c>
      <c r="U45" s="10">
        <f>ABS(T45)</f>
        <v>1.2700000000000005</v>
      </c>
      <c r="V45" s="10">
        <v>10.91</v>
      </c>
      <c r="W45" s="10">
        <v>10.35</v>
      </c>
      <c r="X45" s="10">
        <f>W45-V45</f>
        <v>-0.5600000000000005</v>
      </c>
      <c r="Y45" s="10">
        <f>ABS(X45)</f>
        <v>0.5600000000000005</v>
      </c>
    </row>
    <row r="46" spans="5:25" ht="15" thickTop="1" thickBot="1" x14ac:dyDescent="0.5">
      <c r="E46" s="3" t="s">
        <v>32</v>
      </c>
      <c r="F46" s="10">
        <v>8.9700000000000006</v>
      </c>
      <c r="G46" s="10">
        <v>5.25</v>
      </c>
      <c r="H46" s="10">
        <f t="shared" ref="H46:H47" si="61">G46-F46</f>
        <v>-3.7200000000000006</v>
      </c>
      <c r="I46" s="10">
        <f t="shared" ref="I46:I47" si="62">ABS(H46)</f>
        <v>3.7200000000000006</v>
      </c>
      <c r="J46" s="10">
        <v>10.88</v>
      </c>
      <c r="K46" s="10">
        <v>10.039999999999999</v>
      </c>
      <c r="L46" s="10">
        <f t="shared" ref="L46:L47" si="63">K46-J46</f>
        <v>-0.84000000000000163</v>
      </c>
      <c r="M46" s="10">
        <f t="shared" ref="M46:M47" si="64">ABS(L46)</f>
        <v>0.84000000000000163</v>
      </c>
      <c r="N46" s="10">
        <v>17.88</v>
      </c>
      <c r="O46" s="10">
        <v>12.69</v>
      </c>
      <c r="P46" s="10">
        <f t="shared" ref="P46:P47" si="65">O46-N46</f>
        <v>-5.1899999999999995</v>
      </c>
      <c r="Q46" s="10">
        <f t="shared" ref="Q46:Q47" si="66">ABS(P46)</f>
        <v>5.1899999999999995</v>
      </c>
      <c r="R46" s="10">
        <v>7.71</v>
      </c>
      <c r="S46" s="10">
        <v>5.64</v>
      </c>
      <c r="T46" s="10">
        <f t="shared" ref="T46:T47" si="67">S46-R46</f>
        <v>-2.0700000000000003</v>
      </c>
      <c r="U46" s="10">
        <f t="shared" ref="U46:U47" si="68">ABS(T46)</f>
        <v>2.0700000000000003</v>
      </c>
      <c r="V46" s="10">
        <v>11.55</v>
      </c>
      <c r="W46" s="10">
        <v>6.86</v>
      </c>
      <c r="X46" s="10">
        <f t="shared" ref="X46:X47" si="69">W46-V46</f>
        <v>-4.6900000000000004</v>
      </c>
      <c r="Y46" s="10">
        <f t="shared" ref="Y46:Y47" si="70">ABS(X46)</f>
        <v>4.6900000000000004</v>
      </c>
    </row>
    <row r="47" spans="5:25" ht="15" thickTop="1" thickBot="1" x14ac:dyDescent="0.5">
      <c r="E47" s="3" t="s">
        <v>33</v>
      </c>
      <c r="F47" s="10">
        <v>15.95</v>
      </c>
      <c r="G47" s="10">
        <v>15.38</v>
      </c>
      <c r="H47" s="10">
        <f t="shared" si="61"/>
        <v>-0.56999999999999851</v>
      </c>
      <c r="I47" s="10">
        <f t="shared" si="62"/>
        <v>0.56999999999999851</v>
      </c>
      <c r="J47" s="10">
        <v>17.86</v>
      </c>
      <c r="K47" s="10">
        <v>16.399999999999999</v>
      </c>
      <c r="L47" s="10">
        <f t="shared" si="63"/>
        <v>-1.4600000000000009</v>
      </c>
      <c r="M47" s="10">
        <f t="shared" si="64"/>
        <v>1.4600000000000009</v>
      </c>
      <c r="N47" s="10">
        <v>24.86</v>
      </c>
      <c r="O47" s="10">
        <v>23.7</v>
      </c>
      <c r="P47" s="10">
        <f t="shared" si="65"/>
        <v>-1.1600000000000001</v>
      </c>
      <c r="Q47" s="10">
        <f t="shared" si="66"/>
        <v>1.1600000000000001</v>
      </c>
      <c r="R47" s="10">
        <v>14.69</v>
      </c>
      <c r="S47" s="10">
        <v>13.36</v>
      </c>
      <c r="T47" s="10">
        <f t="shared" si="67"/>
        <v>-1.33</v>
      </c>
      <c r="U47" s="10">
        <f t="shared" si="68"/>
        <v>1.33</v>
      </c>
      <c r="V47" s="10">
        <v>18.53</v>
      </c>
      <c r="W47" s="10">
        <v>16.63</v>
      </c>
      <c r="X47" s="10">
        <f t="shared" si="69"/>
        <v>-1.9000000000000021</v>
      </c>
      <c r="Y47" s="10">
        <f t="shared" si="70"/>
        <v>1.9000000000000021</v>
      </c>
    </row>
    <row r="48" spans="5:25" ht="15" thickTop="1" thickBot="1" x14ac:dyDescent="0.5">
      <c r="F48" s="11"/>
      <c r="G48" s="12"/>
      <c r="H48" s="3" t="s">
        <v>59</v>
      </c>
      <c r="I48" s="10">
        <f>AVERAGE(I45:I47)</f>
        <v>1.6899999999999997</v>
      </c>
      <c r="J48" s="11"/>
      <c r="K48" s="12"/>
      <c r="L48" s="3" t="s">
        <v>59</v>
      </c>
      <c r="M48" s="10">
        <f>AVERAGE(M45:M47)</f>
        <v>0.93000000000000094</v>
      </c>
      <c r="N48" s="11"/>
      <c r="O48" s="12"/>
      <c r="P48" s="3" t="s">
        <v>59</v>
      </c>
      <c r="Q48" s="10">
        <f>AVERAGE(Q45:Q47)</f>
        <v>2.2066666666666674</v>
      </c>
      <c r="R48" s="11"/>
      <c r="S48" s="12"/>
      <c r="T48" s="3" t="s">
        <v>59</v>
      </c>
      <c r="U48" s="10">
        <f>AVERAGE(U45:U47)</f>
        <v>1.5566666666666669</v>
      </c>
      <c r="V48" s="11"/>
      <c r="W48" s="12"/>
      <c r="X48" s="3" t="s">
        <v>59</v>
      </c>
      <c r="Y48" s="10">
        <f>AVERAGE(Y45:Y47)</f>
        <v>2.3833333333333342</v>
      </c>
    </row>
    <row r="49" spans="5:25" ht="15" customHeight="1" thickTop="1" thickBot="1" x14ac:dyDescent="0.5">
      <c r="F49" s="47" t="s">
        <v>55</v>
      </c>
      <c r="G49" s="48"/>
      <c r="H49" s="48"/>
      <c r="I49" s="49"/>
      <c r="J49" s="47" t="s">
        <v>55</v>
      </c>
      <c r="K49" s="48"/>
      <c r="L49" s="48"/>
      <c r="M49" s="49"/>
      <c r="N49" s="47" t="s">
        <v>55</v>
      </c>
      <c r="O49" s="48"/>
      <c r="P49" s="48"/>
      <c r="Q49" s="49"/>
      <c r="R49" s="47" t="s">
        <v>55</v>
      </c>
      <c r="S49" s="48"/>
      <c r="T49" s="48"/>
      <c r="U49" s="49"/>
      <c r="V49" s="47" t="s">
        <v>55</v>
      </c>
      <c r="W49" s="48"/>
      <c r="X49" s="48"/>
      <c r="Y49" s="49"/>
    </row>
    <row r="50" spans="5:25" ht="15" thickTop="1" thickBot="1" x14ac:dyDescent="0.5">
      <c r="E50" s="3" t="s">
        <v>30</v>
      </c>
      <c r="F50" s="3" t="s">
        <v>44</v>
      </c>
      <c r="G50" s="3" t="s">
        <v>45</v>
      </c>
      <c r="H50" s="3" t="s">
        <v>46</v>
      </c>
      <c r="I50" s="3" t="s">
        <v>48</v>
      </c>
      <c r="J50" s="3" t="s">
        <v>44</v>
      </c>
      <c r="K50" s="3" t="s">
        <v>45</v>
      </c>
      <c r="L50" s="3" t="s">
        <v>46</v>
      </c>
      <c r="M50" s="3" t="s">
        <v>48</v>
      </c>
      <c r="N50" s="3" t="s">
        <v>44</v>
      </c>
      <c r="O50" s="3" t="s">
        <v>45</v>
      </c>
      <c r="P50" s="3" t="s">
        <v>46</v>
      </c>
      <c r="Q50" s="3" t="s">
        <v>48</v>
      </c>
      <c r="R50" s="3" t="s">
        <v>44</v>
      </c>
      <c r="S50" s="3" t="s">
        <v>45</v>
      </c>
      <c r="T50" s="3" t="s">
        <v>46</v>
      </c>
      <c r="U50" s="3" t="s">
        <v>48</v>
      </c>
      <c r="V50" s="3" t="s">
        <v>44</v>
      </c>
      <c r="W50" s="3" t="s">
        <v>45</v>
      </c>
      <c r="X50" s="3" t="s">
        <v>46</v>
      </c>
      <c r="Y50" s="3" t="s">
        <v>48</v>
      </c>
    </row>
    <row r="51" spans="5:25" ht="15" thickTop="1" thickBot="1" x14ac:dyDescent="0.5">
      <c r="E51" s="6" t="s">
        <v>31</v>
      </c>
      <c r="F51" s="10">
        <v>13.29</v>
      </c>
      <c r="G51" s="10">
        <v>12.87</v>
      </c>
      <c r="H51" s="10">
        <f>G51-F51</f>
        <v>-0.41999999999999993</v>
      </c>
      <c r="I51" s="10">
        <f>ABS(H51)</f>
        <v>0.41999999999999993</v>
      </c>
      <c r="J51" s="10">
        <v>13.77</v>
      </c>
      <c r="K51" s="10">
        <v>14.62</v>
      </c>
      <c r="L51" s="10">
        <f>K51-J51</f>
        <v>0.84999999999999964</v>
      </c>
      <c r="M51" s="10">
        <f>ABS(L51)</f>
        <v>0.84999999999999964</v>
      </c>
      <c r="N51" s="10">
        <v>1.74</v>
      </c>
      <c r="O51" s="10">
        <v>2.37</v>
      </c>
      <c r="P51" s="10">
        <f>O51-N51</f>
        <v>0.63000000000000012</v>
      </c>
      <c r="Q51" s="10">
        <f>ABS(P51)</f>
        <v>0.63000000000000012</v>
      </c>
      <c r="R51" s="10">
        <v>5.63</v>
      </c>
      <c r="S51" s="10">
        <v>4.72</v>
      </c>
      <c r="T51" s="10">
        <f>S51-R51</f>
        <v>-0.91000000000000014</v>
      </c>
      <c r="U51" s="10">
        <f>ABS(T51)</f>
        <v>0.91000000000000014</v>
      </c>
      <c r="V51" s="10">
        <v>10.37</v>
      </c>
      <c r="W51" s="10">
        <v>10.17</v>
      </c>
      <c r="X51" s="10">
        <f>W51-V51</f>
        <v>-0.19999999999999929</v>
      </c>
      <c r="Y51" s="10">
        <f>ABS(X51)</f>
        <v>0.19999999999999929</v>
      </c>
    </row>
    <row r="52" spans="5:25" ht="15" thickTop="1" thickBot="1" x14ac:dyDescent="0.5">
      <c r="E52" s="3" t="s">
        <v>32</v>
      </c>
      <c r="F52" s="10">
        <v>13.91</v>
      </c>
      <c r="G52" s="10">
        <v>10.57</v>
      </c>
      <c r="H52" s="10">
        <f t="shared" ref="H52:H53" si="71">G52-F52</f>
        <v>-3.34</v>
      </c>
      <c r="I52" s="10">
        <f t="shared" ref="I52:I53" si="72">ABS(H52)</f>
        <v>3.34</v>
      </c>
      <c r="J52" s="10">
        <v>14.39</v>
      </c>
      <c r="K52" s="10">
        <v>13.93</v>
      </c>
      <c r="L52" s="10">
        <f t="shared" ref="L52:L53" si="73">K52-J52</f>
        <v>-0.46000000000000085</v>
      </c>
      <c r="M52" s="10">
        <f t="shared" ref="M52:M53" si="74">ABS(L52)</f>
        <v>0.46000000000000085</v>
      </c>
      <c r="N52" s="10">
        <v>2.36</v>
      </c>
      <c r="O52" s="10">
        <v>-2.4500000000000002</v>
      </c>
      <c r="P52" s="10">
        <f t="shared" ref="P52:P53" si="75">O52-N52</f>
        <v>-4.8100000000000005</v>
      </c>
      <c r="Q52" s="10">
        <f t="shared" ref="Q52:Q53" si="76">ABS(P52)</f>
        <v>4.8100000000000005</v>
      </c>
      <c r="R52" s="10">
        <v>6.25</v>
      </c>
      <c r="S52" s="10">
        <v>4.5599999999999996</v>
      </c>
      <c r="T52" s="10">
        <f t="shared" ref="T52:T53" si="77">S52-R52</f>
        <v>-1.6900000000000004</v>
      </c>
      <c r="U52" s="10">
        <f t="shared" ref="U52:U53" si="78">ABS(T52)</f>
        <v>1.6900000000000004</v>
      </c>
      <c r="V52" s="10">
        <v>10.99</v>
      </c>
      <c r="W52" s="10">
        <v>6.68</v>
      </c>
      <c r="X52" s="10">
        <f t="shared" ref="X52:X53" si="79">W52-V52</f>
        <v>-4.3100000000000005</v>
      </c>
      <c r="Y52" s="10">
        <f t="shared" ref="Y52:Y53" si="80">ABS(X52)</f>
        <v>4.3100000000000005</v>
      </c>
    </row>
    <row r="53" spans="5:25" ht="15" thickTop="1" thickBot="1" x14ac:dyDescent="0.5">
      <c r="E53" s="3" t="s">
        <v>33</v>
      </c>
      <c r="F53" s="10">
        <v>20.43</v>
      </c>
      <c r="G53" s="10">
        <v>20.7</v>
      </c>
      <c r="H53" s="10">
        <f t="shared" si="71"/>
        <v>0.26999999999999957</v>
      </c>
      <c r="I53" s="10">
        <f t="shared" si="72"/>
        <v>0.26999999999999957</v>
      </c>
      <c r="J53" s="10">
        <v>20.91</v>
      </c>
      <c r="K53" s="10">
        <v>20.29</v>
      </c>
      <c r="L53" s="10">
        <f t="shared" si="73"/>
        <v>-0.62000000000000099</v>
      </c>
      <c r="M53" s="10">
        <f t="shared" si="74"/>
        <v>0.62000000000000099</v>
      </c>
      <c r="N53" s="10">
        <v>8.8800000000000008</v>
      </c>
      <c r="O53" s="10">
        <v>8.56</v>
      </c>
      <c r="P53" s="10">
        <f t="shared" si="75"/>
        <v>-0.32000000000000028</v>
      </c>
      <c r="Q53" s="10">
        <f t="shared" si="76"/>
        <v>0.32000000000000028</v>
      </c>
      <c r="R53" s="10">
        <v>12.77</v>
      </c>
      <c r="S53" s="10">
        <v>12.28</v>
      </c>
      <c r="T53" s="10">
        <f t="shared" si="77"/>
        <v>-0.49000000000000021</v>
      </c>
      <c r="U53" s="10">
        <f t="shared" si="78"/>
        <v>0.49000000000000021</v>
      </c>
      <c r="V53" s="10">
        <v>17.510000000000002</v>
      </c>
      <c r="W53" s="10">
        <v>16.45</v>
      </c>
      <c r="X53" s="10">
        <f t="shared" si="79"/>
        <v>-1.0600000000000023</v>
      </c>
      <c r="Y53" s="10">
        <f t="shared" si="80"/>
        <v>1.0600000000000023</v>
      </c>
    </row>
    <row r="54" spans="5:25" ht="15" thickTop="1" thickBot="1" x14ac:dyDescent="0.5">
      <c r="F54" s="11"/>
      <c r="G54" s="12"/>
      <c r="H54" s="3" t="s">
        <v>59</v>
      </c>
      <c r="I54" s="10">
        <f>AVERAGE(I51:I53)</f>
        <v>1.343333333333333</v>
      </c>
      <c r="J54" s="11"/>
      <c r="K54" s="12"/>
      <c r="L54" s="3" t="s">
        <v>59</v>
      </c>
      <c r="M54" s="10">
        <f>AVERAGE(M51:M53)</f>
        <v>0.64333333333333387</v>
      </c>
      <c r="N54" s="11"/>
      <c r="O54" s="12"/>
      <c r="P54" s="3" t="s">
        <v>59</v>
      </c>
      <c r="Q54" s="10">
        <f>AVERAGE(Q51:Q53)</f>
        <v>1.9200000000000002</v>
      </c>
      <c r="R54" s="11"/>
      <c r="S54" s="12"/>
      <c r="T54" s="3" t="s">
        <v>59</v>
      </c>
      <c r="U54" s="10">
        <f>AVERAGE(U51:U53)</f>
        <v>1.0300000000000002</v>
      </c>
      <c r="V54" s="11"/>
      <c r="W54" s="12"/>
      <c r="X54" s="3" t="s">
        <v>59</v>
      </c>
      <c r="Y54" s="10">
        <f>AVERAGE(Y51:Y53)</f>
        <v>1.8566666666666674</v>
      </c>
    </row>
    <row r="55" spans="5:25" ht="15" customHeight="1" thickTop="1" thickBot="1" x14ac:dyDescent="0.5">
      <c r="F55" s="47" t="s">
        <v>56</v>
      </c>
      <c r="G55" s="48"/>
      <c r="H55" s="48"/>
      <c r="I55" s="49"/>
      <c r="J55" s="47" t="s">
        <v>56</v>
      </c>
      <c r="K55" s="48"/>
      <c r="L55" s="48"/>
      <c r="M55" s="49"/>
      <c r="N55" s="47" t="s">
        <v>56</v>
      </c>
      <c r="O55" s="48"/>
      <c r="P55" s="48"/>
      <c r="Q55" s="49"/>
      <c r="R55" s="47" t="s">
        <v>56</v>
      </c>
      <c r="S55" s="48"/>
      <c r="T55" s="48"/>
      <c r="U55" s="49"/>
      <c r="V55" s="47" t="s">
        <v>56</v>
      </c>
      <c r="W55" s="48"/>
      <c r="X55" s="48"/>
      <c r="Y55" s="49"/>
    </row>
    <row r="56" spans="5:25" ht="15" thickTop="1" thickBot="1" x14ac:dyDescent="0.5">
      <c r="E56" s="3" t="s">
        <v>30</v>
      </c>
      <c r="F56" s="3" t="s">
        <v>44</v>
      </c>
      <c r="G56" s="3" t="s">
        <v>45</v>
      </c>
      <c r="H56" s="3" t="s">
        <v>46</v>
      </c>
      <c r="I56" s="3" t="s">
        <v>48</v>
      </c>
      <c r="J56" s="3" t="s">
        <v>44</v>
      </c>
      <c r="K56" s="3" t="s">
        <v>45</v>
      </c>
      <c r="L56" s="3" t="s">
        <v>46</v>
      </c>
      <c r="M56" s="3" t="s">
        <v>48</v>
      </c>
      <c r="N56" s="3" t="s">
        <v>44</v>
      </c>
      <c r="O56" s="3" t="s">
        <v>45</v>
      </c>
      <c r="P56" s="3" t="s">
        <v>46</v>
      </c>
      <c r="Q56" s="3" t="s">
        <v>48</v>
      </c>
      <c r="R56" s="3" t="s">
        <v>44</v>
      </c>
      <c r="S56" s="3" t="s">
        <v>45</v>
      </c>
      <c r="T56" s="3" t="s">
        <v>46</v>
      </c>
      <c r="U56" s="3" t="s">
        <v>48</v>
      </c>
      <c r="V56" s="3" t="s">
        <v>44</v>
      </c>
      <c r="W56" s="3" t="s">
        <v>45</v>
      </c>
      <c r="X56" s="3" t="s">
        <v>46</v>
      </c>
      <c r="Y56" s="3" t="s">
        <v>48</v>
      </c>
    </row>
    <row r="57" spans="5:25" ht="15" thickTop="1" thickBot="1" x14ac:dyDescent="0.5">
      <c r="E57" s="6" t="s">
        <v>31</v>
      </c>
      <c r="F57" s="10">
        <v>12.51</v>
      </c>
      <c r="G57" s="10">
        <v>11.94</v>
      </c>
      <c r="H57" s="10">
        <f>G57-F57</f>
        <v>-0.57000000000000028</v>
      </c>
      <c r="I57" s="10">
        <f>ABS(H57)</f>
        <v>0.57000000000000028</v>
      </c>
      <c r="J57" s="10">
        <v>12.63</v>
      </c>
      <c r="K57" s="10">
        <v>13.33</v>
      </c>
      <c r="L57" s="10">
        <f>K57-J57</f>
        <v>0.69999999999999929</v>
      </c>
      <c r="M57" s="10">
        <f>ABS(L57)</f>
        <v>0.69999999999999929</v>
      </c>
      <c r="N57" s="10">
        <v>13.15</v>
      </c>
      <c r="O57" s="10">
        <v>13.63</v>
      </c>
      <c r="P57" s="10">
        <f>O57-N57</f>
        <v>0.48000000000000043</v>
      </c>
      <c r="Q57" s="10">
        <f>ABS(P57)</f>
        <v>0.48000000000000043</v>
      </c>
      <c r="R57" s="10">
        <v>3.46</v>
      </c>
      <c r="S57" s="10">
        <v>2.4</v>
      </c>
      <c r="T57" s="10">
        <f>S57-R57</f>
        <v>-1.06</v>
      </c>
      <c r="U57" s="10">
        <f>ABS(T57)</f>
        <v>1.06</v>
      </c>
      <c r="V57" s="10">
        <v>10.9</v>
      </c>
      <c r="W57" s="10">
        <v>10.55</v>
      </c>
      <c r="X57" s="10">
        <f>W57-V57</f>
        <v>-0.34999999999999964</v>
      </c>
      <c r="Y57" s="10">
        <f>ABS(X57)</f>
        <v>0.34999999999999964</v>
      </c>
    </row>
    <row r="58" spans="5:25" ht="15" thickTop="1" thickBot="1" x14ac:dyDescent="0.5">
      <c r="E58" s="3" t="s">
        <v>32</v>
      </c>
      <c r="F58" s="10">
        <v>8.24</v>
      </c>
      <c r="G58" s="10">
        <v>9.64</v>
      </c>
      <c r="H58" s="10">
        <f t="shared" ref="H58:H59" si="81">G58-F58</f>
        <v>1.4000000000000004</v>
      </c>
      <c r="I58" s="10">
        <f t="shared" ref="I58:I59" si="82">ABS(H58)</f>
        <v>1.4000000000000004</v>
      </c>
      <c r="J58" s="10">
        <v>8.36</v>
      </c>
      <c r="K58" s="10">
        <v>12.64</v>
      </c>
      <c r="L58" s="10">
        <f t="shared" ref="L58:L59" si="83">K58-J58</f>
        <v>4.2800000000000011</v>
      </c>
      <c r="M58" s="10">
        <f t="shared" ref="M58:M59" si="84">ABS(L58)</f>
        <v>4.2800000000000011</v>
      </c>
      <c r="N58" s="10">
        <v>8.8800000000000008</v>
      </c>
      <c r="O58" s="10">
        <v>8.81</v>
      </c>
      <c r="P58" s="10">
        <f t="shared" ref="P58:P59" si="85">O58-N58</f>
        <v>-7.0000000000000284E-2</v>
      </c>
      <c r="Q58" s="10">
        <f t="shared" ref="Q58:Q59" si="86">ABS(P58)</f>
        <v>7.0000000000000284E-2</v>
      </c>
      <c r="R58" s="10">
        <v>-0.81</v>
      </c>
      <c r="S58" s="10">
        <v>2.2400000000000002</v>
      </c>
      <c r="T58" s="10">
        <f t="shared" ref="T58:T59" si="87">S58-R58</f>
        <v>3.0500000000000003</v>
      </c>
      <c r="U58" s="10">
        <f t="shared" ref="U58:U59" si="88">ABS(T58)</f>
        <v>3.0500000000000003</v>
      </c>
      <c r="V58" s="10">
        <v>6.63</v>
      </c>
      <c r="W58" s="10">
        <v>7.06</v>
      </c>
      <c r="X58" s="10">
        <f t="shared" ref="X58:X59" si="89">W58-V58</f>
        <v>0.42999999999999972</v>
      </c>
      <c r="Y58" s="10">
        <f t="shared" ref="Y58:Y59" si="90">ABS(X58)</f>
        <v>0.42999999999999972</v>
      </c>
    </row>
    <row r="59" spans="5:25" ht="15" thickTop="1" thickBot="1" x14ac:dyDescent="0.5">
      <c r="E59" s="3" t="s">
        <v>33</v>
      </c>
      <c r="F59" s="10">
        <v>20.71</v>
      </c>
      <c r="G59" s="10">
        <v>19.77</v>
      </c>
      <c r="H59" s="10">
        <f t="shared" si="81"/>
        <v>-0.94000000000000128</v>
      </c>
      <c r="I59" s="10">
        <f t="shared" si="82"/>
        <v>0.94000000000000128</v>
      </c>
      <c r="J59" s="10">
        <v>20.83</v>
      </c>
      <c r="K59" s="10">
        <v>19</v>
      </c>
      <c r="L59" s="10">
        <f t="shared" si="83"/>
        <v>-1.8299999999999983</v>
      </c>
      <c r="M59" s="10">
        <f t="shared" si="84"/>
        <v>1.8299999999999983</v>
      </c>
      <c r="N59" s="10">
        <v>21.35</v>
      </c>
      <c r="O59" s="10">
        <v>19.82</v>
      </c>
      <c r="P59" s="10">
        <f t="shared" si="85"/>
        <v>-1.5300000000000011</v>
      </c>
      <c r="Q59" s="10">
        <f t="shared" si="86"/>
        <v>1.5300000000000011</v>
      </c>
      <c r="R59" s="10">
        <v>11.66</v>
      </c>
      <c r="S59" s="10">
        <v>9.9600000000000009</v>
      </c>
      <c r="T59" s="10">
        <f t="shared" si="87"/>
        <v>-1.6999999999999993</v>
      </c>
      <c r="U59" s="10">
        <f t="shared" si="88"/>
        <v>1.6999999999999993</v>
      </c>
      <c r="V59" s="10">
        <v>19.100000000000001</v>
      </c>
      <c r="W59" s="10">
        <v>16.829999999999998</v>
      </c>
      <c r="X59" s="10">
        <f t="shared" si="89"/>
        <v>-2.2700000000000031</v>
      </c>
      <c r="Y59" s="10">
        <f t="shared" si="90"/>
        <v>2.2700000000000031</v>
      </c>
    </row>
    <row r="60" spans="5:25" ht="15" thickTop="1" thickBot="1" x14ac:dyDescent="0.5">
      <c r="F60" s="11"/>
      <c r="G60" s="12"/>
      <c r="H60" s="3" t="s">
        <v>59</v>
      </c>
      <c r="I60" s="10">
        <f>AVERAGE(I57:I59)</f>
        <v>0.97000000000000064</v>
      </c>
      <c r="J60" s="11"/>
      <c r="K60" s="12"/>
      <c r="L60" s="3" t="s">
        <v>59</v>
      </c>
      <c r="M60" s="10">
        <f>AVERAGE(M57:M59)</f>
        <v>2.2699999999999996</v>
      </c>
      <c r="N60" s="11"/>
      <c r="O60" s="12"/>
      <c r="P60" s="3" t="s">
        <v>59</v>
      </c>
      <c r="Q60" s="10">
        <f>AVERAGE(Q57:Q59)</f>
        <v>0.69333333333333391</v>
      </c>
      <c r="R60" s="11"/>
      <c r="S60" s="12"/>
      <c r="T60" s="3" t="s">
        <v>59</v>
      </c>
      <c r="U60" s="10">
        <f>AVERAGE(U57:U59)</f>
        <v>1.9366666666666665</v>
      </c>
      <c r="V60" s="11"/>
      <c r="W60" s="12"/>
      <c r="X60" s="3" t="s">
        <v>59</v>
      </c>
      <c r="Y60" s="10">
        <f>AVERAGE(Y57:Y59)</f>
        <v>1.0166666666666675</v>
      </c>
    </row>
    <row r="61" spans="5:25" ht="15" customHeight="1" thickTop="1" thickBot="1" x14ac:dyDescent="0.5">
      <c r="F61" s="47" t="s">
        <v>57</v>
      </c>
      <c r="G61" s="48"/>
      <c r="H61" s="48"/>
      <c r="I61" s="49"/>
      <c r="J61" s="47" t="s">
        <v>57</v>
      </c>
      <c r="K61" s="48"/>
      <c r="L61" s="48"/>
      <c r="M61" s="49"/>
      <c r="N61" s="47" t="s">
        <v>57</v>
      </c>
      <c r="O61" s="48"/>
      <c r="P61" s="48"/>
      <c r="Q61" s="49"/>
      <c r="R61" s="47" t="s">
        <v>57</v>
      </c>
      <c r="S61" s="48"/>
      <c r="T61" s="48"/>
      <c r="U61" s="49"/>
      <c r="V61" s="47" t="s">
        <v>57</v>
      </c>
      <c r="W61" s="48"/>
      <c r="X61" s="48"/>
      <c r="Y61" s="49"/>
    </row>
    <row r="62" spans="5:25" ht="15" thickTop="1" thickBot="1" x14ac:dyDescent="0.5">
      <c r="E62" s="3" t="s">
        <v>30</v>
      </c>
      <c r="F62" s="3" t="s">
        <v>44</v>
      </c>
      <c r="G62" s="3" t="s">
        <v>45</v>
      </c>
      <c r="H62" s="3" t="s">
        <v>46</v>
      </c>
      <c r="I62" s="3" t="s">
        <v>48</v>
      </c>
      <c r="J62" s="3" t="s">
        <v>44</v>
      </c>
      <c r="K62" s="3" t="s">
        <v>45</v>
      </c>
      <c r="L62" s="3" t="s">
        <v>46</v>
      </c>
      <c r="M62" s="3" t="s">
        <v>48</v>
      </c>
      <c r="N62" s="3" t="s">
        <v>44</v>
      </c>
      <c r="O62" s="3" t="s">
        <v>45</v>
      </c>
      <c r="P62" s="3" t="s">
        <v>46</v>
      </c>
      <c r="Q62" s="3" t="s">
        <v>48</v>
      </c>
      <c r="R62" s="3" t="s">
        <v>44</v>
      </c>
      <c r="S62" s="3" t="s">
        <v>45</v>
      </c>
      <c r="T62" s="3" t="s">
        <v>46</v>
      </c>
      <c r="U62" s="3" t="s">
        <v>48</v>
      </c>
      <c r="V62" s="3" t="s">
        <v>44</v>
      </c>
      <c r="W62" s="3" t="s">
        <v>45</v>
      </c>
      <c r="X62" s="3" t="s">
        <v>46</v>
      </c>
      <c r="Y62" s="3" t="s">
        <v>48</v>
      </c>
    </row>
    <row r="63" spans="5:25" ht="15" thickTop="1" thickBot="1" x14ac:dyDescent="0.5">
      <c r="E63" s="6" t="s">
        <v>31</v>
      </c>
      <c r="F63" s="10">
        <v>9.1999999999999993</v>
      </c>
      <c r="G63" s="10">
        <v>9.43</v>
      </c>
      <c r="H63" s="10">
        <f>G63-F63</f>
        <v>0.23000000000000043</v>
      </c>
      <c r="I63" s="10">
        <f>ABS(H63)</f>
        <v>0.23000000000000043</v>
      </c>
      <c r="J63" s="10">
        <v>11.36</v>
      </c>
      <c r="K63" s="10">
        <v>12.86</v>
      </c>
      <c r="L63" s="10">
        <f>K63-J63</f>
        <v>1.5</v>
      </c>
      <c r="M63" s="10">
        <f>ABS(L63)</f>
        <v>1.5</v>
      </c>
      <c r="N63" s="10">
        <v>12.46</v>
      </c>
      <c r="O63" s="10">
        <v>13.74</v>
      </c>
      <c r="P63" s="10">
        <f>O63-N63</f>
        <v>1.2799999999999994</v>
      </c>
      <c r="Q63" s="10">
        <f>ABS(P63)</f>
        <v>1.2799999999999994</v>
      </c>
      <c r="R63" s="10">
        <v>3.74</v>
      </c>
      <c r="S63" s="10">
        <v>3.48</v>
      </c>
      <c r="T63" s="10">
        <f>S63-R63</f>
        <v>-0.26000000000000023</v>
      </c>
      <c r="U63" s="10">
        <f>ABS(T63)</f>
        <v>0.26000000000000023</v>
      </c>
      <c r="V63" s="10">
        <v>8.9700000000000006</v>
      </c>
      <c r="W63" s="10">
        <v>9.42</v>
      </c>
      <c r="X63" s="10">
        <f>W63-V63</f>
        <v>0.44999999999999929</v>
      </c>
      <c r="Y63" s="10">
        <f>ABS(X63)</f>
        <v>0.44999999999999929</v>
      </c>
    </row>
    <row r="64" spans="5:25" ht="15" thickTop="1" thickBot="1" x14ac:dyDescent="0.5">
      <c r="E64" s="3" t="s">
        <v>32</v>
      </c>
      <c r="F64" s="10">
        <v>7.03</v>
      </c>
      <c r="G64" s="10">
        <v>7.13</v>
      </c>
      <c r="H64" s="10">
        <f t="shared" ref="H64:H65" si="91">G64-F64</f>
        <v>9.9999999999999645E-2</v>
      </c>
      <c r="I64" s="10">
        <f t="shared" ref="I64:I65" si="92">ABS(H64)</f>
        <v>9.9999999999999645E-2</v>
      </c>
      <c r="J64" s="10">
        <v>9.19</v>
      </c>
      <c r="K64" s="10">
        <v>12.17</v>
      </c>
      <c r="L64" s="10">
        <f t="shared" ref="L64:L65" si="93">K64-J64</f>
        <v>2.9800000000000004</v>
      </c>
      <c r="M64" s="10">
        <f t="shared" ref="M64:M65" si="94">ABS(L64)</f>
        <v>2.9800000000000004</v>
      </c>
      <c r="N64" s="10">
        <v>10.29</v>
      </c>
      <c r="O64" s="10">
        <v>8.92</v>
      </c>
      <c r="P64" s="10">
        <f t="shared" ref="P64:P65" si="95">O64-N64</f>
        <v>-1.3699999999999992</v>
      </c>
      <c r="Q64" s="10">
        <f t="shared" ref="Q64:Q65" si="96">ABS(P64)</f>
        <v>1.3699999999999992</v>
      </c>
      <c r="R64" s="10">
        <v>1.57</v>
      </c>
      <c r="S64" s="10">
        <v>3.32</v>
      </c>
      <c r="T64" s="10">
        <f t="shared" ref="T64:T65" si="97">S64-R64</f>
        <v>1.7499999999999998</v>
      </c>
      <c r="U64" s="10">
        <f t="shared" ref="U64:U65" si="98">ABS(T64)</f>
        <v>1.7499999999999998</v>
      </c>
      <c r="V64" s="10">
        <v>6.8</v>
      </c>
      <c r="W64" s="10">
        <v>5.93</v>
      </c>
      <c r="X64" s="10">
        <f t="shared" ref="X64:X65" si="99">W64-V64</f>
        <v>-0.87000000000000011</v>
      </c>
      <c r="Y64" s="10">
        <f t="shared" ref="Y64:Y65" si="100">ABS(X64)</f>
        <v>0.87000000000000011</v>
      </c>
    </row>
    <row r="65" spans="5:25" ht="15" thickTop="1" thickBot="1" x14ac:dyDescent="0.5">
      <c r="E65" s="3" t="s">
        <v>33</v>
      </c>
      <c r="F65" s="10">
        <v>17.78</v>
      </c>
      <c r="G65" s="10">
        <v>17.260000000000002</v>
      </c>
      <c r="H65" s="10">
        <f t="shared" si="91"/>
        <v>-0.51999999999999957</v>
      </c>
      <c r="I65" s="10">
        <f t="shared" si="92"/>
        <v>0.51999999999999957</v>
      </c>
      <c r="J65" s="10">
        <v>19.940000000000001</v>
      </c>
      <c r="K65" s="10">
        <v>18.53</v>
      </c>
      <c r="L65" s="10">
        <f t="shared" si="93"/>
        <v>-1.4100000000000001</v>
      </c>
      <c r="M65" s="10">
        <f t="shared" si="94"/>
        <v>1.4100000000000001</v>
      </c>
      <c r="N65" s="10">
        <v>21.04</v>
      </c>
      <c r="O65" s="10">
        <v>19.93</v>
      </c>
      <c r="P65" s="10">
        <f t="shared" si="95"/>
        <v>-1.1099999999999994</v>
      </c>
      <c r="Q65" s="10">
        <f t="shared" si="96"/>
        <v>1.1099999999999994</v>
      </c>
      <c r="R65" s="10">
        <v>12.32</v>
      </c>
      <c r="S65" s="10">
        <v>11.04</v>
      </c>
      <c r="T65" s="10">
        <f t="shared" si="97"/>
        <v>-1.2800000000000011</v>
      </c>
      <c r="U65" s="10">
        <f t="shared" si="98"/>
        <v>1.2800000000000011</v>
      </c>
      <c r="V65" s="10">
        <v>17.55</v>
      </c>
      <c r="W65" s="10">
        <v>15.7</v>
      </c>
      <c r="X65" s="10">
        <f t="shared" si="99"/>
        <v>-1.8500000000000014</v>
      </c>
      <c r="Y65" s="10">
        <f t="shared" si="100"/>
        <v>1.8500000000000014</v>
      </c>
    </row>
    <row r="66" spans="5:25" ht="15" thickTop="1" thickBot="1" x14ac:dyDescent="0.5">
      <c r="F66" s="11"/>
      <c r="G66" s="12"/>
      <c r="H66" s="3" t="s">
        <v>59</v>
      </c>
      <c r="I66" s="10">
        <f>AVERAGE(I63:I65)</f>
        <v>0.28333333333333321</v>
      </c>
      <c r="J66" s="11"/>
      <c r="K66" s="12"/>
      <c r="L66" s="3" t="s">
        <v>59</v>
      </c>
      <c r="M66" s="10">
        <f>AVERAGE(M63:M65)</f>
        <v>1.9633333333333336</v>
      </c>
      <c r="N66" s="11"/>
      <c r="O66" s="12"/>
      <c r="P66" s="3" t="s">
        <v>59</v>
      </c>
      <c r="Q66" s="10">
        <f>AVERAGE(Q63:Q65)</f>
        <v>1.2533333333333327</v>
      </c>
      <c r="R66" s="11"/>
      <c r="S66" s="12"/>
      <c r="T66" s="3" t="s">
        <v>59</v>
      </c>
      <c r="U66" s="10">
        <f>AVERAGE(U63:U65)</f>
        <v>1.0966666666666669</v>
      </c>
      <c r="V66" s="11"/>
      <c r="W66" s="12"/>
      <c r="X66" s="3" t="s">
        <v>59</v>
      </c>
      <c r="Y66" s="10">
        <f>AVERAGE(Y63:Y65)</f>
        <v>1.0566666666666669</v>
      </c>
    </row>
    <row r="67" spans="5:25" ht="15" customHeight="1" thickTop="1" thickBot="1" x14ac:dyDescent="0.5">
      <c r="F67" s="47" t="s">
        <v>58</v>
      </c>
      <c r="G67" s="48"/>
      <c r="H67" s="48"/>
      <c r="I67" s="49"/>
      <c r="J67" s="47" t="s">
        <v>58</v>
      </c>
      <c r="K67" s="48"/>
      <c r="L67" s="48"/>
      <c r="M67" s="49"/>
      <c r="N67" s="47" t="s">
        <v>58</v>
      </c>
      <c r="O67" s="48"/>
      <c r="P67" s="48"/>
      <c r="Q67" s="49"/>
      <c r="R67" s="47" t="s">
        <v>58</v>
      </c>
      <c r="S67" s="48"/>
      <c r="T67" s="48"/>
      <c r="U67" s="49"/>
      <c r="V67" s="47" t="s">
        <v>58</v>
      </c>
      <c r="W67" s="48"/>
      <c r="X67" s="48"/>
      <c r="Y67" s="49"/>
    </row>
    <row r="68" spans="5:25" ht="15" thickTop="1" thickBot="1" x14ac:dyDescent="0.5">
      <c r="E68" s="3" t="s">
        <v>30</v>
      </c>
      <c r="F68" s="3" t="s">
        <v>44</v>
      </c>
      <c r="G68" s="3" t="s">
        <v>45</v>
      </c>
      <c r="H68" s="3" t="s">
        <v>46</v>
      </c>
      <c r="I68" s="3" t="s">
        <v>48</v>
      </c>
      <c r="J68" s="3" t="s">
        <v>44</v>
      </c>
      <c r="K68" s="3" t="s">
        <v>45</v>
      </c>
      <c r="L68" s="3" t="s">
        <v>46</v>
      </c>
      <c r="M68" s="3" t="s">
        <v>48</v>
      </c>
      <c r="N68" s="3" t="s">
        <v>44</v>
      </c>
      <c r="O68" s="3" t="s">
        <v>45</v>
      </c>
      <c r="P68" s="3" t="s">
        <v>46</v>
      </c>
      <c r="Q68" s="3" t="s">
        <v>48</v>
      </c>
      <c r="R68" s="3" t="s">
        <v>44</v>
      </c>
      <c r="S68" s="3" t="s">
        <v>45</v>
      </c>
      <c r="T68" s="3" t="s">
        <v>46</v>
      </c>
      <c r="U68" s="3" t="s">
        <v>48</v>
      </c>
      <c r="V68" s="3" t="s">
        <v>44</v>
      </c>
      <c r="W68" s="3" t="s">
        <v>45</v>
      </c>
      <c r="X68" s="3" t="s">
        <v>46</v>
      </c>
      <c r="Y68" s="3" t="s">
        <v>48</v>
      </c>
    </row>
    <row r="69" spans="5:25" ht="15" thickTop="1" thickBot="1" x14ac:dyDescent="0.5">
      <c r="E69" s="6" t="s">
        <v>31</v>
      </c>
      <c r="F69" s="10">
        <v>7.24</v>
      </c>
      <c r="G69" s="10">
        <v>7.49</v>
      </c>
      <c r="H69" s="10">
        <f>G69-F69</f>
        <v>0.25</v>
      </c>
      <c r="I69" s="10">
        <f>ABS(H69)</f>
        <v>0.25</v>
      </c>
      <c r="J69" s="10">
        <v>7.51</v>
      </c>
      <c r="K69" s="10">
        <v>9.0299999999999994</v>
      </c>
      <c r="L69" s="10">
        <f>K69-J69</f>
        <v>1.5199999999999996</v>
      </c>
      <c r="M69" s="10">
        <f>ABS(L69)</f>
        <v>1.5199999999999996</v>
      </c>
      <c r="N69" s="10">
        <v>10.53</v>
      </c>
      <c r="O69" s="10">
        <v>11.83</v>
      </c>
      <c r="P69" s="10">
        <f>O69-N69</f>
        <v>1.3000000000000007</v>
      </c>
      <c r="Q69" s="10">
        <f>ABS(P69)</f>
        <v>1.3000000000000007</v>
      </c>
      <c r="R69" s="10">
        <v>-9.85</v>
      </c>
      <c r="S69" s="10">
        <v>-10.09</v>
      </c>
      <c r="T69" s="10">
        <f>S69-R69</f>
        <v>-0.24000000000000021</v>
      </c>
      <c r="U69" s="10">
        <f>ABS(T69)</f>
        <v>0.24000000000000021</v>
      </c>
      <c r="V69" s="10">
        <v>7.71</v>
      </c>
      <c r="W69" s="10">
        <v>8.18</v>
      </c>
      <c r="X69" s="10">
        <f>W69-V69</f>
        <v>0.46999999999999975</v>
      </c>
      <c r="Y69" s="10">
        <f>ABS(X69)</f>
        <v>0.46999999999999975</v>
      </c>
    </row>
    <row r="70" spans="5:25" ht="15" thickTop="1" thickBot="1" x14ac:dyDescent="0.5">
      <c r="E70" s="3" t="s">
        <v>32</v>
      </c>
      <c r="F70" s="10">
        <v>2.93</v>
      </c>
      <c r="G70" s="10">
        <v>5.19</v>
      </c>
      <c r="H70" s="10">
        <f t="shared" ref="H70:H71" si="101">G70-F70</f>
        <v>2.2600000000000002</v>
      </c>
      <c r="I70" s="10">
        <f t="shared" ref="I70:I71" si="102">ABS(H70)</f>
        <v>2.2600000000000002</v>
      </c>
      <c r="J70" s="10">
        <v>3.2</v>
      </c>
      <c r="K70" s="10">
        <v>8.34</v>
      </c>
      <c r="L70" s="10">
        <f t="shared" ref="L70:L71" si="103">K70-J70</f>
        <v>5.14</v>
      </c>
      <c r="M70" s="10">
        <f t="shared" ref="M70:M71" si="104">ABS(L70)</f>
        <v>5.14</v>
      </c>
      <c r="N70" s="10">
        <v>6.22</v>
      </c>
      <c r="O70" s="10">
        <v>7.01</v>
      </c>
      <c r="P70" s="10">
        <f t="shared" ref="P70:P71" si="105">O70-N70</f>
        <v>0.79</v>
      </c>
      <c r="Q70" s="10">
        <f t="shared" ref="Q70:Q71" si="106">ABS(P70)</f>
        <v>0.79</v>
      </c>
      <c r="R70" s="10">
        <v>-14.16</v>
      </c>
      <c r="S70" s="10">
        <v>-10.25</v>
      </c>
      <c r="T70" s="10">
        <f t="shared" ref="T70:T71" si="107">S70-R70</f>
        <v>3.91</v>
      </c>
      <c r="U70" s="10">
        <f t="shared" ref="U70:U71" si="108">ABS(T70)</f>
        <v>3.91</v>
      </c>
      <c r="V70" s="10">
        <v>3.4</v>
      </c>
      <c r="W70" s="10">
        <v>4.6900000000000004</v>
      </c>
      <c r="X70" s="10">
        <f t="shared" ref="X70:X71" si="109">W70-V70</f>
        <v>1.2900000000000005</v>
      </c>
      <c r="Y70" s="10">
        <f t="shared" ref="Y70:Y71" si="110">ABS(X70)</f>
        <v>1.2900000000000005</v>
      </c>
    </row>
    <row r="71" spans="5:25" ht="15" thickTop="1" thickBot="1" x14ac:dyDescent="0.5">
      <c r="E71" s="3" t="s">
        <v>33</v>
      </c>
      <c r="F71" s="10">
        <v>14.66</v>
      </c>
      <c r="G71" s="10">
        <v>15.32</v>
      </c>
      <c r="H71" s="10">
        <f t="shared" si="101"/>
        <v>0.66000000000000014</v>
      </c>
      <c r="I71" s="10">
        <f t="shared" si="102"/>
        <v>0.66000000000000014</v>
      </c>
      <c r="J71" s="10">
        <v>14.93</v>
      </c>
      <c r="K71" s="10">
        <v>14.7</v>
      </c>
      <c r="L71" s="10">
        <f t="shared" si="103"/>
        <v>-0.23000000000000043</v>
      </c>
      <c r="M71" s="10">
        <f t="shared" si="104"/>
        <v>0.23000000000000043</v>
      </c>
      <c r="N71" s="10">
        <v>17.95</v>
      </c>
      <c r="O71" s="10">
        <v>18.02</v>
      </c>
      <c r="P71" s="10">
        <f t="shared" si="105"/>
        <v>7.0000000000000284E-2</v>
      </c>
      <c r="Q71" s="10">
        <f t="shared" si="106"/>
        <v>7.0000000000000284E-2</v>
      </c>
      <c r="R71" s="10">
        <v>-2.4300000000000002</v>
      </c>
      <c r="S71" s="10">
        <v>-2.5299999999999998</v>
      </c>
      <c r="T71" s="10">
        <f t="shared" si="107"/>
        <v>-9.9999999999999645E-2</v>
      </c>
      <c r="U71" s="10">
        <f t="shared" si="108"/>
        <v>9.9999999999999645E-2</v>
      </c>
      <c r="V71" s="10">
        <v>15.13</v>
      </c>
      <c r="W71" s="10">
        <v>14.46</v>
      </c>
      <c r="X71" s="10">
        <f t="shared" si="109"/>
        <v>-0.66999999999999993</v>
      </c>
      <c r="Y71" s="10">
        <f t="shared" si="110"/>
        <v>0.66999999999999993</v>
      </c>
    </row>
    <row r="72" spans="5:25" ht="15" thickTop="1" thickBot="1" x14ac:dyDescent="0.5">
      <c r="H72" s="3" t="s">
        <v>59</v>
      </c>
      <c r="I72" s="10">
        <f>AVERAGE(I69:I71)</f>
        <v>1.0566666666666669</v>
      </c>
      <c r="J72" s="1"/>
      <c r="K72" s="1"/>
      <c r="L72" s="3" t="s">
        <v>59</v>
      </c>
      <c r="M72" s="10">
        <f>AVERAGE(M69:M71)</f>
        <v>2.2966666666666664</v>
      </c>
      <c r="N72" s="1"/>
      <c r="O72" s="1"/>
      <c r="P72" s="3" t="s">
        <v>59</v>
      </c>
      <c r="Q72" s="10">
        <f>AVERAGE(Q69:Q71)</f>
        <v>0.72000000000000031</v>
      </c>
      <c r="R72" s="1"/>
      <c r="S72" s="1"/>
      <c r="T72" s="3" t="s">
        <v>59</v>
      </c>
      <c r="U72" s="10">
        <f>AVERAGE(U69:U71)</f>
        <v>1.4166666666666667</v>
      </c>
      <c r="V72" s="1"/>
      <c r="W72" s="1"/>
      <c r="X72" s="3" t="s">
        <v>59</v>
      </c>
      <c r="Y72" s="10">
        <f>AVERAGE(Y69:Y71)</f>
        <v>0.81</v>
      </c>
    </row>
    <row r="73" spans="5:25" ht="15" thickTop="1" thickBot="1" x14ac:dyDescent="0.5">
      <c r="H73" s="3" t="s">
        <v>60</v>
      </c>
      <c r="I73" s="10">
        <f>AVERAGE(I12,I18, I24,I30,I36,I42,I48,I54,I60,I66,I72)</f>
        <v>1.3309090909090908</v>
      </c>
      <c r="J73" s="1"/>
      <c r="K73" s="1"/>
      <c r="L73" s="3" t="s">
        <v>60</v>
      </c>
      <c r="M73" s="10">
        <f>AVERAGE(M12,M18, M24,M30,M36,M42,M48,M54,M60,M66,M72)</f>
        <v>1.4333333333333333</v>
      </c>
      <c r="N73" s="1"/>
      <c r="O73" s="1"/>
      <c r="P73" s="3" t="s">
        <v>60</v>
      </c>
      <c r="Q73" s="10">
        <f>AVERAGE(Q12,Q18, Q24,Q30,Q36,Q42,Q48,Q54,Q60,Q66,Q72)</f>
        <v>1.6190909090909089</v>
      </c>
      <c r="R73" s="1"/>
      <c r="S73" s="1"/>
      <c r="T73" s="3" t="s">
        <v>60</v>
      </c>
      <c r="U73" s="10">
        <f>AVERAGE(U12,U18, U24,U30,U36,U42,U48,U54,U60,U66,U72)</f>
        <v>1.4593939393939395</v>
      </c>
      <c r="V73" s="1"/>
      <c r="W73" s="1"/>
      <c r="X73" s="3" t="s">
        <v>60</v>
      </c>
      <c r="Y73" s="10">
        <f>AVERAGE(Y12,Y18, Y24,Y30,Y36,Y42,Y48,Y54,Y60,Y66,Y72)</f>
        <v>1.6654545454545462</v>
      </c>
    </row>
    <row r="74" spans="5:25" ht="14.65" thickTop="1" x14ac:dyDescent="0.4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5:25" x14ac:dyDescent="0.4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</sheetData>
  <mergeCells count="66">
    <mergeCell ref="AA2:AD2"/>
    <mergeCell ref="AA7:AC7"/>
    <mergeCell ref="V37:Y37"/>
    <mergeCell ref="V43:Y43"/>
    <mergeCell ref="V49:Y49"/>
    <mergeCell ref="V7:Y7"/>
    <mergeCell ref="V13:Y13"/>
    <mergeCell ref="V19:Y19"/>
    <mergeCell ref="V25:Y25"/>
    <mergeCell ref="V31:Y31"/>
    <mergeCell ref="V2:Y2"/>
    <mergeCell ref="R31:U31"/>
    <mergeCell ref="V55:Y55"/>
    <mergeCell ref="V61:Y61"/>
    <mergeCell ref="V67:Y67"/>
    <mergeCell ref="R43:U43"/>
    <mergeCell ref="R49:U49"/>
    <mergeCell ref="R55:U55"/>
    <mergeCell ref="R61:U61"/>
    <mergeCell ref="R67:U67"/>
    <mergeCell ref="N61:Q61"/>
    <mergeCell ref="N67:Q67"/>
    <mergeCell ref="J43:M43"/>
    <mergeCell ref="J49:M49"/>
    <mergeCell ref="J55:M55"/>
    <mergeCell ref="J61:M61"/>
    <mergeCell ref="J67:M67"/>
    <mergeCell ref="N43:Q43"/>
    <mergeCell ref="N49:Q49"/>
    <mergeCell ref="N55:Q55"/>
    <mergeCell ref="F55:I55"/>
    <mergeCell ref="F61:I61"/>
    <mergeCell ref="F67:I67"/>
    <mergeCell ref="J7:M7"/>
    <mergeCell ref="J13:M13"/>
    <mergeCell ref="J19:M19"/>
    <mergeCell ref="J25:M25"/>
    <mergeCell ref="J31:M31"/>
    <mergeCell ref="J37:M37"/>
    <mergeCell ref="F13:I13"/>
    <mergeCell ref="F19:I19"/>
    <mergeCell ref="F25:I25"/>
    <mergeCell ref="F31:I31"/>
    <mergeCell ref="F37:I37"/>
    <mergeCell ref="F43:I43"/>
    <mergeCell ref="F2:I2"/>
    <mergeCell ref="J2:M2"/>
    <mergeCell ref="N2:Q2"/>
    <mergeCell ref="R2:U2"/>
    <mergeCell ref="F49:I49"/>
    <mergeCell ref="N7:Q7"/>
    <mergeCell ref="N13:Q13"/>
    <mergeCell ref="N19:Q19"/>
    <mergeCell ref="N25:Q25"/>
    <mergeCell ref="N31:Q31"/>
    <mergeCell ref="R37:U37"/>
    <mergeCell ref="N37:Q37"/>
    <mergeCell ref="R7:U7"/>
    <mergeCell ref="R13:U13"/>
    <mergeCell ref="R19:U19"/>
    <mergeCell ref="R25:U25"/>
    <mergeCell ref="A4:A6"/>
    <mergeCell ref="B4:B6"/>
    <mergeCell ref="D4:D6"/>
    <mergeCell ref="F7:I7"/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SARIMAX</vt:lpstr>
      <vt:lpstr>Hyperparameter Optimization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2025-05-14T21:13:29Z</dcterms:created>
  <dcterms:modified xsi:type="dcterms:W3CDTF">2025-05-23T05:41:07Z</dcterms:modified>
</cp:coreProperties>
</file>