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victor.wagner\Google Drive\Colab Notebooks\"/>
    </mc:Choice>
  </mc:AlternateContent>
  <xr:revisionPtr revIDLastSave="0" documentId="13_ncr:1_{D868B4AE-5046-4AF9-8F0E-37B8D5958C90}" xr6:coauthVersionLast="47" xr6:coauthVersionMax="47" xr10:uidLastSave="{00000000-0000-0000-0000-000000000000}"/>
  <bookViews>
    <workbookView xWindow="-120" yWindow="-120" windowWidth="29040" windowHeight="15840" xr2:uid="{00000000-000D-0000-FFFF-FFFF00000000}"/>
  </bookViews>
  <sheets>
    <sheet name="3-mapping_ghg_v2" sheetId="5" r:id="rId1"/>
    <sheet name="cover" sheetId="9" state="hidden" r:id="rId2"/>
    <sheet name="frontend_&quot;form-style&quot;" sheetId="10" state="hidden" r:id="rId3"/>
    <sheet name="1-backend" sheetId="11" state="hidden" r:id="rId4"/>
    <sheet name="1b-backend-reverse" sheetId="12" state="hidden" r:id="rId5"/>
    <sheet name="2-analysis_standards" sheetId="13" state="hidden" r:id="rId6"/>
    <sheet name="OLD-analysis_dax40" sheetId="14" state="hidden" r:id="rId7"/>
    <sheet name="Copy of 4-analysis_dax40_neu" sheetId="15" state="hidden" r:id="rId8"/>
  </sheets>
  <definedNames>
    <definedName name="_xlnm._FilterDatabase" localSheetId="0" hidden="1">'3-mapping_ghg_v2'!$A$1:$AC$163</definedName>
  </definedNames>
  <calcPr calcId="181029"/>
</workbook>
</file>

<file path=xl/calcChain.xml><?xml version="1.0" encoding="utf-8"?>
<calcChain xmlns="http://schemas.openxmlformats.org/spreadsheetml/2006/main">
  <c r="BN135" i="14" l="1"/>
  <c r="BN136" i="14" s="1"/>
  <c r="BL135" i="14"/>
  <c r="BL136" i="14" s="1"/>
  <c r="BJ135" i="14"/>
  <c r="BJ136" i="14" s="1"/>
  <c r="BH135" i="14"/>
  <c r="BH136" i="14" s="1"/>
  <c r="BF135" i="14"/>
  <c r="BF136" i="14" s="1"/>
  <c r="BD135" i="14"/>
  <c r="BD136" i="14" s="1"/>
  <c r="BB135" i="14"/>
  <c r="BB136" i="14" s="1"/>
  <c r="AZ135" i="14"/>
  <c r="AZ136" i="14" s="1"/>
  <c r="AX135" i="14"/>
  <c r="AX136" i="14" s="1"/>
  <c r="AV135" i="14"/>
  <c r="AV136" i="14" s="1"/>
  <c r="AT135" i="14"/>
  <c r="AT136" i="14" s="1"/>
  <c r="AR135" i="14"/>
  <c r="AR136" i="14" s="1"/>
  <c r="AP135" i="14"/>
  <c r="AP136" i="14" s="1"/>
  <c r="AN135" i="14"/>
  <c r="AN136" i="14" s="1"/>
  <c r="AL135" i="14"/>
  <c r="AL136" i="14" s="1"/>
  <c r="AJ135" i="14"/>
  <c r="AJ136" i="14" s="1"/>
  <c r="AH135" i="14"/>
  <c r="AH136" i="14" s="1"/>
  <c r="AF135" i="14"/>
  <c r="AF136" i="14" s="1"/>
  <c r="AD135" i="14"/>
  <c r="AD136" i="14" s="1"/>
  <c r="AB135" i="14"/>
  <c r="AB136" i="14" s="1"/>
  <c r="Z135" i="14"/>
  <c r="Z136" i="14" s="1"/>
  <c r="X135" i="14"/>
  <c r="X136" i="14" s="1"/>
  <c r="V135" i="14"/>
  <c r="V136" i="14" s="1"/>
  <c r="T135" i="14"/>
  <c r="T136" i="14" s="1"/>
  <c r="R135" i="14"/>
  <c r="R136" i="14" s="1"/>
  <c r="P135" i="14"/>
  <c r="P136" i="14" s="1"/>
  <c r="N135" i="14"/>
  <c r="N136" i="14" s="1"/>
  <c r="L135" i="14"/>
  <c r="L136" i="14" s="1"/>
  <c r="J135" i="14"/>
  <c r="J136" i="14" s="1"/>
  <c r="H135" i="14"/>
  <c r="H136" i="14" s="1"/>
  <c r="F135" i="14"/>
  <c r="F136" i="14" s="1"/>
  <c r="J134" i="14"/>
  <c r="J28" i="13"/>
  <c r="L26" i="13" s="1"/>
  <c r="G20" i="13"/>
  <c r="C20" i="13"/>
  <c r="K28" i="13" s="1"/>
  <c r="L27" i="13" s="1"/>
  <c r="G19" i="13"/>
  <c r="C19" i="13"/>
  <c r="G18" i="13"/>
  <c r="C18" i="13"/>
  <c r="G17" i="13"/>
  <c r="C17" i="13"/>
  <c r="G16" i="13"/>
  <c r="C16" i="13"/>
  <c r="K27" i="13" s="1"/>
  <c r="G15" i="13"/>
  <c r="C15" i="13"/>
  <c r="J26" i="13" s="1"/>
  <c r="G14" i="13"/>
  <c r="C14" i="13"/>
  <c r="G13" i="13"/>
  <c r="G12" i="13"/>
  <c r="G11" i="13"/>
  <c r="G10" i="13"/>
  <c r="C10" i="13"/>
  <c r="G9" i="13"/>
  <c r="C9" i="13"/>
  <c r="D9" i="13" s="1"/>
  <c r="G8" i="13"/>
  <c r="C8" i="13"/>
  <c r="D8" i="13" s="1"/>
  <c r="G7" i="13"/>
  <c r="C7" i="13"/>
  <c r="D7" i="13" s="1"/>
  <c r="U163" i="5"/>
  <c r="U162" i="5"/>
  <c r="U161" i="5"/>
  <c r="U160" i="5"/>
  <c r="U159" i="5"/>
  <c r="U158" i="5"/>
  <c r="U157" i="5"/>
  <c r="U156" i="5"/>
  <c r="U155" i="5"/>
  <c r="U154" i="5"/>
  <c r="U153" i="5"/>
  <c r="U152" i="5"/>
  <c r="U151" i="5"/>
  <c r="U150" i="5"/>
  <c r="U149" i="5"/>
  <c r="U148" i="5"/>
  <c r="U147" i="5"/>
  <c r="U146" i="5"/>
  <c r="U145" i="5"/>
  <c r="U144" i="5"/>
  <c r="U143" i="5"/>
  <c r="U142" i="5"/>
  <c r="U141" i="5"/>
  <c r="U140" i="5"/>
  <c r="U139" i="5"/>
  <c r="U138" i="5"/>
  <c r="U137" i="5"/>
  <c r="F137" i="5"/>
  <c r="F138" i="5" s="1"/>
  <c r="U136" i="5"/>
  <c r="U135" i="5"/>
  <c r="U134" i="5"/>
  <c r="U133" i="5"/>
  <c r="U132" i="5"/>
  <c r="U131" i="5"/>
  <c r="U130" i="5"/>
  <c r="U129" i="5"/>
  <c r="U128" i="5"/>
  <c r="U127" i="5"/>
  <c r="U126" i="5"/>
  <c r="U125" i="5"/>
  <c r="U124" i="5"/>
  <c r="U123" i="5"/>
  <c r="U122" i="5"/>
  <c r="U121" i="5"/>
  <c r="U120" i="5"/>
  <c r="U119" i="5"/>
  <c r="U118" i="5"/>
  <c r="U117" i="5"/>
  <c r="U116" i="5"/>
  <c r="U115" i="5"/>
  <c r="U114" i="5"/>
  <c r="U113" i="5"/>
  <c r="U112" i="5"/>
  <c r="U111" i="5"/>
  <c r="U110" i="5"/>
  <c r="U109" i="5"/>
  <c r="U108" i="5"/>
  <c r="U107" i="5"/>
  <c r="U106" i="5"/>
  <c r="U105" i="5"/>
  <c r="U104" i="5"/>
  <c r="U103" i="5"/>
  <c r="U102" i="5"/>
  <c r="U101" i="5"/>
  <c r="U100" i="5"/>
  <c r="U99" i="5"/>
  <c r="U98" i="5"/>
  <c r="U97" i="5"/>
  <c r="U96" i="5"/>
  <c r="U95" i="5"/>
  <c r="U94" i="5"/>
  <c r="U93" i="5"/>
  <c r="U92" i="5"/>
  <c r="U91" i="5"/>
  <c r="U90" i="5"/>
  <c r="U89" i="5"/>
  <c r="U88" i="5"/>
  <c r="U87" i="5"/>
  <c r="U86" i="5"/>
  <c r="U85" i="5"/>
  <c r="U84" i="5"/>
  <c r="U83" i="5"/>
  <c r="U82" i="5"/>
  <c r="U81" i="5"/>
  <c r="U80" i="5"/>
  <c r="U79" i="5"/>
  <c r="U78" i="5"/>
  <c r="U77" i="5"/>
  <c r="U76" i="5"/>
  <c r="U75" i="5"/>
  <c r="F75" i="5"/>
  <c r="F76" i="5" s="1"/>
  <c r="F77" i="5" s="1"/>
  <c r="U74" i="5"/>
  <c r="U73" i="5"/>
  <c r="U72" i="5"/>
  <c r="U71" i="5"/>
  <c r="U70" i="5"/>
  <c r="U69" i="5"/>
  <c r="U68" i="5"/>
  <c r="U67" i="5"/>
  <c r="U66" i="5"/>
  <c r="U65" i="5"/>
  <c r="U64" i="5"/>
  <c r="U63" i="5"/>
  <c r="U62" i="5"/>
  <c r="U61" i="5"/>
  <c r="U60" i="5"/>
  <c r="U59" i="5"/>
  <c r="U58" i="5"/>
  <c r="U57" i="5"/>
  <c r="U56" i="5"/>
  <c r="U55" i="5"/>
  <c r="U54" i="5"/>
  <c r="U53" i="5"/>
  <c r="U52" i="5"/>
  <c r="U51" i="5"/>
  <c r="U50" i="5"/>
  <c r="U49" i="5"/>
  <c r="U48" i="5"/>
  <c r="U47" i="5"/>
  <c r="U46" i="5"/>
  <c r="U45" i="5"/>
  <c r="U44" i="5"/>
  <c r="U43" i="5"/>
  <c r="U42" i="5"/>
  <c r="U41" i="5"/>
  <c r="U40" i="5"/>
  <c r="U39" i="5"/>
  <c r="U38" i="5"/>
  <c r="U37" i="5"/>
  <c r="U36" i="5"/>
  <c r="U35" i="5"/>
  <c r="U34" i="5"/>
  <c r="U33" i="5"/>
  <c r="U32" i="5"/>
  <c r="U31" i="5"/>
  <c r="U30" i="5"/>
  <c r="U29" i="5"/>
  <c r="U28" i="5"/>
  <c r="U27" i="5"/>
  <c r="U26" i="5"/>
  <c r="U25" i="5"/>
  <c r="U24" i="5"/>
  <c r="U23" i="5"/>
  <c r="U22" i="5"/>
  <c r="U21" i="5"/>
  <c r="U20" i="5"/>
  <c r="U19" i="5"/>
  <c r="U18" i="5"/>
  <c r="U17" i="5"/>
  <c r="U16" i="5"/>
  <c r="U15" i="5"/>
  <c r="U14" i="5"/>
  <c r="U13" i="5"/>
  <c r="U12" i="5"/>
  <c r="U11" i="5"/>
  <c r="U10" i="5"/>
  <c r="U9" i="5"/>
  <c r="U8" i="5"/>
  <c r="U7" i="5"/>
  <c r="U6" i="5"/>
  <c r="U5" i="5"/>
  <c r="U4" i="5"/>
  <c r="AC3" i="5"/>
  <c r="AC4" i="5" s="1"/>
  <c r="AC5" i="5" s="1"/>
  <c r="AC6" i="5" s="1"/>
  <c r="AC7" i="5" s="1"/>
  <c r="AC8" i="5" s="1"/>
  <c r="AC9" i="5" s="1"/>
  <c r="AC10" i="5" s="1"/>
  <c r="AC11" i="5" s="1"/>
  <c r="AC12" i="5" s="1"/>
  <c r="AC13" i="5" s="1"/>
  <c r="AC14" i="5" s="1"/>
  <c r="AC15" i="5" s="1"/>
  <c r="AC16" i="5" s="1"/>
  <c r="AC17" i="5" s="1"/>
  <c r="AC18" i="5" s="1"/>
  <c r="AC19" i="5" s="1"/>
  <c r="AC20" i="5" s="1"/>
  <c r="AC21" i="5" s="1"/>
  <c r="AC22" i="5" s="1"/>
  <c r="AC23" i="5" s="1"/>
  <c r="AC24" i="5" s="1"/>
  <c r="AC25" i="5" s="1"/>
  <c r="AC26" i="5" s="1"/>
  <c r="AC27" i="5" s="1"/>
  <c r="AC28" i="5" s="1"/>
  <c r="AC29" i="5" s="1"/>
  <c r="AC30" i="5" s="1"/>
  <c r="AC31" i="5" s="1"/>
  <c r="AC32" i="5" s="1"/>
  <c r="AC33" i="5" s="1"/>
  <c r="AC34" i="5" s="1"/>
  <c r="AC35" i="5" s="1"/>
  <c r="AC36" i="5" s="1"/>
  <c r="AC37" i="5" s="1"/>
  <c r="AC38" i="5" s="1"/>
  <c r="AC39" i="5" s="1"/>
  <c r="AC40" i="5" s="1"/>
  <c r="AC41" i="5" s="1"/>
  <c r="AC42" i="5" s="1"/>
  <c r="AC43" i="5" s="1"/>
  <c r="AC44" i="5" s="1"/>
  <c r="AC45" i="5" s="1"/>
  <c r="AC46" i="5" s="1"/>
  <c r="AC47" i="5" s="1"/>
  <c r="AC48" i="5" s="1"/>
  <c r="AC49" i="5" s="1"/>
  <c r="AC50" i="5" s="1"/>
  <c r="AC51" i="5" s="1"/>
  <c r="AC52" i="5" s="1"/>
  <c r="AC53" i="5" s="1"/>
  <c r="AC54" i="5" s="1"/>
  <c r="AC55" i="5" s="1"/>
  <c r="AC56" i="5" s="1"/>
  <c r="AC57" i="5" s="1"/>
  <c r="AC58" i="5" s="1"/>
  <c r="AC59" i="5" s="1"/>
  <c r="AC60" i="5" s="1"/>
  <c r="AC61" i="5" s="1"/>
  <c r="AC62" i="5" s="1"/>
  <c r="AC63" i="5" s="1"/>
  <c r="AC64" i="5" s="1"/>
  <c r="AC65" i="5" s="1"/>
  <c r="AC66" i="5" s="1"/>
  <c r="AC67" i="5" s="1"/>
  <c r="AC68" i="5" s="1"/>
  <c r="AC69" i="5" s="1"/>
  <c r="AC70" i="5" s="1"/>
  <c r="AC71" i="5" s="1"/>
  <c r="AC72" i="5" s="1"/>
  <c r="AC73" i="5" s="1"/>
  <c r="AC74" i="5" s="1"/>
  <c r="AC75" i="5" s="1"/>
  <c r="AC76" i="5" s="1"/>
  <c r="U3" i="5"/>
  <c r="U2" i="5"/>
  <c r="F139" i="5" l="1"/>
  <c r="F78" i="5"/>
  <c r="AC77" i="5"/>
  <c r="D19" i="13"/>
  <c r="D10" i="13"/>
  <c r="G21" i="13"/>
  <c r="D18" i="13"/>
  <c r="D16" i="13"/>
  <c r="C21" i="13"/>
  <c r="D15" i="13" s="1"/>
  <c r="D17" i="13"/>
  <c r="L28" i="13"/>
  <c r="D14" i="13"/>
  <c r="D20" i="13"/>
  <c r="J27" i="13"/>
  <c r="K26" i="13" s="1"/>
  <c r="F140" i="5" l="1"/>
  <c r="D21" i="13"/>
  <c r="F79" i="5"/>
  <c r="AC78" i="5"/>
  <c r="F141" i="5" l="1"/>
  <c r="AC79" i="5"/>
  <c r="F80" i="5"/>
  <c r="F142" i="5" l="1"/>
  <c r="F81" i="5"/>
  <c r="AC80" i="5"/>
  <c r="F143" i="5" l="1"/>
  <c r="F82" i="5"/>
  <c r="AC81" i="5"/>
  <c r="F83" i="5" l="1"/>
  <c r="AC82" i="5"/>
  <c r="F144" i="5"/>
  <c r="F145" i="5" l="1"/>
  <c r="F84" i="5"/>
  <c r="AC83" i="5"/>
  <c r="F85" i="5" l="1"/>
  <c r="AC84" i="5"/>
  <c r="F146" i="5"/>
  <c r="F147" i="5" l="1"/>
  <c r="F86" i="5"/>
  <c r="AC85" i="5"/>
  <c r="F148" i="5" l="1"/>
  <c r="F87" i="5"/>
  <c r="AC86" i="5"/>
  <c r="AC87" i="5" l="1"/>
  <c r="F88" i="5"/>
  <c r="F149" i="5"/>
  <c r="F150" i="5" l="1"/>
  <c r="F89" i="5"/>
  <c r="AC88" i="5"/>
  <c r="AC89" i="5" l="1"/>
  <c r="F90" i="5"/>
  <c r="AC90" i="5" l="1"/>
  <c r="F91" i="5"/>
  <c r="AC91" i="5" l="1"/>
  <c r="F92" i="5"/>
  <c r="F93" i="5" l="1"/>
  <c r="AC92" i="5"/>
  <c r="AC93" i="5" l="1"/>
  <c r="F94" i="5"/>
  <c r="F95" i="5" l="1"/>
  <c r="AC94" i="5"/>
  <c r="AC95" i="5" l="1"/>
  <c r="F96" i="5"/>
  <c r="AC96" i="5" l="1"/>
  <c r="F97" i="5"/>
  <c r="AC97" i="5" l="1"/>
  <c r="F98" i="5"/>
  <c r="F99" i="5" l="1"/>
  <c r="AC98" i="5"/>
  <c r="AC99" i="5" l="1"/>
  <c r="F100" i="5"/>
  <c r="F101" i="5" l="1"/>
  <c r="AC100" i="5"/>
  <c r="F102" i="5" l="1"/>
  <c r="AC101" i="5"/>
  <c r="AC102" i="5" l="1"/>
  <c r="F103" i="5"/>
  <c r="AC103" i="5" l="1"/>
  <c r="F104" i="5"/>
  <c r="F105" i="5" l="1"/>
  <c r="AC104" i="5"/>
  <c r="AC105" i="5" l="1"/>
  <c r="F106" i="5"/>
  <c r="AC106" i="5" l="1"/>
  <c r="F107" i="5"/>
  <c r="F108" i="5" l="1"/>
  <c r="AC107" i="5"/>
  <c r="F109" i="5" l="1"/>
  <c r="AC108" i="5"/>
  <c r="F110" i="5" l="1"/>
  <c r="AC109" i="5"/>
  <c r="F111" i="5" l="1"/>
  <c r="AC110" i="5"/>
  <c r="AC111" i="5" l="1"/>
  <c r="F112" i="5"/>
  <c r="AC112" i="5" l="1"/>
  <c r="F113" i="5"/>
  <c r="F114" i="5" l="1"/>
  <c r="AC113" i="5"/>
  <c r="F115" i="5" l="1"/>
  <c r="AC114" i="5"/>
  <c r="AC115" i="5" l="1"/>
  <c r="AC116" i="5" s="1"/>
  <c r="AC117" i="5" s="1"/>
  <c r="AC118" i="5" s="1"/>
  <c r="AC119" i="5" s="1"/>
  <c r="AC120" i="5" s="1"/>
  <c r="AC121" i="5" s="1"/>
  <c r="AC122" i="5" s="1"/>
  <c r="AC123" i="5" s="1"/>
  <c r="AC124" i="5" s="1"/>
  <c r="AC125" i="5" s="1"/>
  <c r="AC126" i="5" s="1"/>
  <c r="AC127" i="5" s="1"/>
  <c r="AC128" i="5" s="1"/>
  <c r="AC129" i="5" s="1"/>
  <c r="AC130" i="5" s="1"/>
  <c r="AC131" i="5" s="1"/>
  <c r="AC132" i="5" s="1"/>
  <c r="AC133" i="5" s="1"/>
  <c r="AC134" i="5" s="1"/>
  <c r="AC135" i="5" s="1"/>
  <c r="AC136" i="5" s="1"/>
  <c r="AC137" i="5" s="1"/>
  <c r="AC138" i="5" s="1"/>
  <c r="AC139" i="5" s="1"/>
  <c r="AC140" i="5" s="1"/>
  <c r="AC141" i="5" s="1"/>
  <c r="AC142" i="5" s="1"/>
  <c r="AC143" i="5" s="1"/>
  <c r="AC144" i="5" s="1"/>
  <c r="AC145" i="5" s="1"/>
  <c r="AC146" i="5" s="1"/>
  <c r="AC147" i="5" s="1"/>
  <c r="AC148" i="5" s="1"/>
  <c r="AC149" i="5" s="1"/>
  <c r="AC150" i="5" s="1"/>
  <c r="AC151" i="5" s="1"/>
  <c r="AC152" i="5" s="1"/>
  <c r="AC153" i="5" s="1"/>
  <c r="AC154" i="5" s="1"/>
  <c r="AC155" i="5" s="1"/>
  <c r="AC156" i="5" s="1"/>
  <c r="AC157" i="5" s="1"/>
  <c r="AC158" i="5" s="1"/>
  <c r="AC159" i="5" s="1"/>
  <c r="AC160" i="5" s="1"/>
  <c r="AC161" i="5" s="1"/>
  <c r="AC162" i="5" s="1"/>
  <c r="AC163"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94" authorId="0" shapeId="0" xr:uid="{00000000-0006-0000-0A00-000001000000}">
      <text>
        <r>
          <rPr>
            <sz val="10"/>
            <color rgb="FF000000"/>
            <rFont val="Arial"/>
            <scheme val="minor"/>
          </rPr>
          <t>According to ESRS E1-3 para 24c: "The
undertaking shall not include GHG removals, carbon credits or avoided emissions as means to achieve these targets."
	-Victor Wagner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2" authorId="0" shapeId="0" xr:uid="{00000000-0006-0000-0D00-000001000000}">
      <text>
        <r>
          <rPr>
            <sz val="10"/>
            <color rgb="FF000000"/>
            <rFont val="Arial"/>
            <scheme val="minor"/>
          </rPr>
          <t>AR = Annual Report</t>
        </r>
      </text>
    </comment>
    <comment ref="E3" authorId="0" shapeId="0" xr:uid="{00000000-0006-0000-0D00-000002000000}">
      <text>
        <r>
          <rPr>
            <sz val="10"/>
            <color rgb="FF000000"/>
            <rFont val="Arial"/>
            <scheme val="minor"/>
          </rPr>
          <t>SR = Sustainability Report</t>
        </r>
      </text>
    </comment>
    <comment ref="AO49" authorId="0" shapeId="0" xr:uid="{00000000-0006-0000-0D00-000003000000}">
      <text>
        <r>
          <rPr>
            <sz val="10"/>
            <color rgb="FF000000"/>
            <rFont val="Arial"/>
            <scheme val="minor"/>
          </rPr>
          <t>Siehe Notiz S 144*
	-Andreas Oberhauser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E00-000001000000}">
      <text>
        <r>
          <rPr>
            <sz val="10"/>
            <color rgb="FF000000"/>
            <rFont val="Arial"/>
            <scheme val="minor"/>
          </rPr>
          <t>AR = Annual Report</t>
        </r>
      </text>
    </comment>
    <comment ref="C3" authorId="0" shapeId="0" xr:uid="{00000000-0006-0000-0E00-000002000000}">
      <text>
        <r>
          <rPr>
            <sz val="10"/>
            <color rgb="FF000000"/>
            <rFont val="Arial"/>
            <scheme val="minor"/>
          </rPr>
          <t>SR = Sustainability Report</t>
        </r>
      </text>
    </comment>
  </commentList>
</comments>
</file>

<file path=xl/sharedStrings.xml><?xml version="1.0" encoding="utf-8"?>
<sst xmlns="http://schemas.openxmlformats.org/spreadsheetml/2006/main" count="15355" uniqueCount="1258">
  <si>
    <t>Adidas</t>
  </si>
  <si>
    <t>page-ref</t>
  </si>
  <si>
    <t>Airbus</t>
  </si>
  <si>
    <t>BASF</t>
  </si>
  <si>
    <t>Bayer</t>
  </si>
  <si>
    <t>BMW</t>
  </si>
  <si>
    <t>Brenntag</t>
  </si>
  <si>
    <t>Continental</t>
  </si>
  <si>
    <t>Covestro</t>
  </si>
  <si>
    <t>Daimler Truck Holding</t>
  </si>
  <si>
    <t>Delivery Hero</t>
  </si>
  <si>
    <t>Deutsche Telekom</t>
  </si>
  <si>
    <t>E.ON</t>
  </si>
  <si>
    <t>Fresenius</t>
  </si>
  <si>
    <t>Fresenius Medical Care</t>
  </si>
  <si>
    <t>Heidelberg Cement</t>
  </si>
  <si>
    <t>Hellofresh</t>
  </si>
  <si>
    <t>Henkel</t>
  </si>
  <si>
    <t>Infineon</t>
  </si>
  <si>
    <t>Mercedes-Benz Group</t>
  </si>
  <si>
    <t>Merck</t>
  </si>
  <si>
    <t>MTU Aero Engines</t>
  </si>
  <si>
    <t>Porsche Automobil Holding</t>
  </si>
  <si>
    <t>RWE</t>
  </si>
  <si>
    <t>SAP</t>
  </si>
  <si>
    <t>Sartorius</t>
  </si>
  <si>
    <t>Siemens</t>
  </si>
  <si>
    <t>Siemens Healthineers</t>
  </si>
  <si>
    <t>Symrise</t>
  </si>
  <si>
    <t>Volkswagen</t>
  </si>
  <si>
    <t>Zalando</t>
  </si>
  <si>
    <t>primary link (default link)</t>
  </si>
  <si>
    <t>https://www.adidas-group.com/media/filer_public/ad/a3/ada3f4a0-4751-484d-b053-f2b2b78b2e30/ar21_en.pdf</t>
  </si>
  <si>
    <t>https://www.airbus.com/sites/g/files/jlcbta136/files/2022-04/Airbus-SE-Full-Annual-Report-2021.pdf</t>
  </si>
  <si>
    <t>https://report.basf.com/2021/en/_assets/downloads/entire-basf-ar21.pdf</t>
  </si>
  <si>
    <t>https://www.bayer.com/sites/default/files/2022-03/Bayer-Annual-Report-2021.pdf</t>
  </si>
  <si>
    <t>https://www.bmwgroup.com/content/dam/grpw/websites/bmwgroup_com/ir/downloads/de/2022/bericht/BMW-Group-Bericht-2021-de.pdf</t>
  </si>
  <si>
    <t>https://brenntagprod-media.e-spirit.cloud/06432017-be1f-41ce-8d1d-564e2a66d213/documents/Corporate/Investor-Relations/2021/FY_2021/Brenntag-SE_AR_2021_EN.pdf</t>
  </si>
  <si>
    <t>https://cdn.continental.com/fileadmin/__imported/sites/corporate/_international/german/hubpages/30_20investor_20relations/40_20finanzberichte/gesch_c3_a4ftsberichte/downloads/continental_geschaeftsbericht_2021_so.pdf</t>
  </si>
  <si>
    <t>https://report.covestro.com/annual-report-2021/servicepages/downloads/files/entire-covestro-ar21.pdf</t>
  </si>
  <si>
    <t>https://www.daimlertruck.com/dokumente/investoren/berichte/geschaeftsberichte/daimler-truck-ir-geschaeftsbericht-2021-inkl-zusammengefasster-lagebericht-dth-ag.pdf</t>
  </si>
  <si>
    <t>https://ir.deliveryhero.com/media/document/35f8a680-3a33-44e4-b1a0-0b750e751b60/assets/DE000A2E4K43-JA-2021-EQ-E-01.pdf</t>
  </si>
  <si>
    <t>https://www.dpdhl.com/content/dam/dpdhl/de/media-center/investors/documents/geschaeftsberichte/DPDHL-Geschaeftsbericht-2021.pdf</t>
  </si>
  <si>
    <t>https://bericht.telekom.com/geschaeftsbericht-2021/_assets/downloads/entire-dtag-gb21.pdf</t>
  </si>
  <si>
    <t>https://www.eon.com/content/dam/eon/eon-com/eon-com-assets/documents/investor-relations/de/geschaeftsbericht/GB21_D_gesamt.pdf</t>
  </si>
  <si>
    <t>https://www.fresenius.com/sites/default/files/2022-04/Fresenius_Geschaeftsbericht_2021_2.pdf</t>
  </si>
  <si>
    <t>https://www.freseniusmedicalcare.com/fileadmin/data/com/pdf/Media_Center/Publications/Annual_Reports/FME_Geschaeftsbericht_2021_DE.pdf</t>
  </si>
  <si>
    <t>https://www.heidelbergcement.com/sites/default/files/2022-03/annual-report-heidelbergcement-2021_1.pdf</t>
  </si>
  <si>
    <t>https://ir.hellofreshgroup.com/download/companies/hellofresh/Annual%20Reports/DE000A161408-JA-2021-PN-EQ-D-00.pdf</t>
  </si>
  <si>
    <t>https://www.henkel.de/resource/blob/1616958/8a9ca447fca79ec3ad39d8e5192a1fb6/data/2021-annual-report.pdf</t>
  </si>
  <si>
    <t>https://www.infineon.com/dgdl/Infineon+Gesch%C3%A4ftsbericht+2021.pdf?fileId=8ac78c8b7d507352017d622657f6015a</t>
  </si>
  <si>
    <t>https://group.mercedes-benz.com/dokumente/investoren/berichte/geschaeftsberichte/mercedes-benz/mercedes-benz-ir-geschaeftsbericht-2021-inkl-zusammengefasster-lagebericht-mbg-ag.pdf</t>
  </si>
  <si>
    <t>https://www.merckgroup.com/investors/reports-and-financials/earnings-materials/2021-q4/de/2021-Q4-Report-DE.pdf</t>
  </si>
  <si>
    <t>https://www.mtu.de/fileadmin/DE/5_Investor_Relations/Financial_Report/MTU_Geschaeftsbericht_2021_de.pdf</t>
  </si>
  <si>
    <t>https://www.porsche-se.com/fileadmin/downloads/investorrelations/mandatorypublications/annualreport-21/PSE2021_Geschaeftsbericht_de.pdf</t>
  </si>
  <si>
    <t>https://www.sap.com/docs/download/investors/2021/sap-2021-integrated-report.pdf</t>
  </si>
  <si>
    <t>https://www.sartorius.com/download/1138878/sag-annual-report-2021-de-data.pdf</t>
  </si>
  <si>
    <t>https://new.siemens.com/content/dam/internet/siemens-com/global/company/investor-relations/application-pages/report/report4you_de/assets/pdfs/Siemens-Bericht_GJ2021.pdf</t>
  </si>
  <si>
    <t>https://www.symrise.com/de/investoren/finanzergebnisse/index.php?eID=tx_securedownloads&amp;p=74&amp;u=0&amp;g=0&amp;t=1648644650&amp;hash=32448c0d6898bd205fa482435260dfa1832492d5&amp;file=/fileadmin/symrise/Downloads_reports/reports/documents/2022/220301_Symrise_Finanzbericht_2021.pdf</t>
  </si>
  <si>
    <t>https://www.volkswagenag.com/presence/investorrelation/publications/annual-reports/2022/volkswagen/Y_2021_d.pdf</t>
  </si>
  <si>
    <t>https://corporate.zalando.com/sites/default/files/media-download/Annual-Report_ZalandoSE_21_DE_220228_s.pdf</t>
  </si>
  <si>
    <t>ID</t>
  </si>
  <si>
    <t>secondary link (pls mark with *)</t>
  </si>
  <si>
    <t>n.a.</t>
  </si>
  <si>
    <t>https://brenntagprod-media.e-spirit.cloud/06432017-be1f-41ce-8d1d-564e2a66d213/documents/Global/Sustainability/Reports/Brenntag-Nachhaltigkeitsbericht-2021_DE.pdf</t>
  </si>
  <si>
    <t>https://cdn.continental.com/fileadmin/__imported/sites/corporate/_international/german/hubpages/40_20nachhaltigkeit/60_20downloads/220414_continental_nachhaltigkeitsbericht_2021-final_for_publication.pdf?_gl=1*12dvb0p*_ga*NzExNTkxMDI5LjE2NjI1NDkyMzA.*_ga_CXY4Q1X5YZ*MTY2MjU0OTIyOS4xLjEuMTY2MjU0OTI2Ny4wLjAuMA..</t>
  </si>
  <si>
    <t>https://www.daimlertruck.com/dokumente/nachhaltigkeit/sonstiges/daimler-truck-nachhaltigkeitsbericht-2021.pdf</t>
  </si>
  <si>
    <t>https://www.heidelbergcement.com/sites/default/files/2022-06/220529-HC-NB-2021-EN.pdf</t>
  </si>
  <si>
    <t>https://ir.hellofreshgroup.com/download/companies/hellofresh/Annual%20Reports/HelloFresh_Sustainability_Report_2021_Non_Financial_Report_DE.pdf</t>
  </si>
  <si>
    <t>https://www.henkel.com/resource/blob/1616952/56b3f141043a2c60ca1743c8255f5f26/data/2021-sustainability-report.pdf</t>
  </si>
  <si>
    <t>https://www.infineon.com/dgdl/Nachhaltigkeit+bei+Infineon+in+Erg%C3%A4nzung+zum+Gesch%C3%A4ftsbericht+2021.pdf?fileId=8ac78c8b7d507352017d6b5ed94a016d</t>
  </si>
  <si>
    <t>https://group.mercedes-benz.com/dokumente/nachhaltigkeit/sonstiges/mercedes-benz-nachhaltigkeitsbericht-2021.pdf</t>
  </si>
  <si>
    <t>https://www.porsche-se.com/fileadmin/downloads/investorrelations/mandatorypublications/annualreport-21/2021_Nichtfinanzieller_Konzernbericht_PorscheSE_DE.pdf</t>
  </si>
  <si>
    <t>https://symrise.com/de/unternehmensbericht/2021/downloads/SYM_gri_2021_DE.pdf</t>
  </si>
  <si>
    <t>https://www.volkswagenag.com/presence/nachhaltigkeit/documents/sustainability-report/2021/Nichtfinanzieller_Bericht_2021_d.pdf</t>
  </si>
  <si>
    <t>https://corporate.zalando.com/sites/default/files/media-download/Zalando_SE_Fortschrittsbericht_zu_Nachhaltigkeit_2021.pdf</t>
  </si>
  <si>
    <t>base year for calculation of GHG emissions</t>
  </si>
  <si>
    <t>narrative</t>
  </si>
  <si>
    <t>yes</t>
  </si>
  <si>
    <t>26*</t>
  </si>
  <si>
    <t>no</t>
  </si>
  <si>
    <t>13*</t>
  </si>
  <si>
    <t>61*</t>
  </si>
  <si>
    <t>14*</t>
  </si>
  <si>
    <t>80*</t>
  </si>
  <si>
    <t>54*</t>
  </si>
  <si>
    <t>17*</t>
  </si>
  <si>
    <t>rationale for choosing the base year from which current emissions are compared against</t>
  </si>
  <si>
    <t>the context for any significant changes in emissions that triggered recalculations of base year emissions</t>
  </si>
  <si>
    <t>gross scope 1 GHG emissions</t>
  </si>
  <si>
    <t>tCO2eq</t>
  </si>
  <si>
    <t>fy</t>
  </si>
  <si>
    <t>45*</t>
  </si>
  <si>
    <t>15*</t>
  </si>
  <si>
    <t>120*</t>
  </si>
  <si>
    <t>30*</t>
  </si>
  <si>
    <t>55*</t>
  </si>
  <si>
    <t>59*</t>
  </si>
  <si>
    <t>51*</t>
  </si>
  <si>
    <t>fy-1</t>
  </si>
  <si>
    <t>base y</t>
  </si>
  <si>
    <t>perc</t>
  </si>
  <si>
    <t>fy/fy-1</t>
  </si>
  <si>
    <t>scope 1 GHG emissions under regulated emissions trading schemes</t>
  </si>
  <si>
    <t>gross scope 1 GHG emissions for associates, joint ventures, unconsolidated subsidiaries or affiliates (not included in the consolidated accounting group)</t>
  </si>
  <si>
    <t>part of scope 1 emissions that arise from biogenic emissions of CO2 from the combustion or biodegradation of biomass</t>
  </si>
  <si>
    <t>scope 1 GHG emissions per net turnover</t>
  </si>
  <si>
    <t>intensity</t>
  </si>
  <si>
    <t>scope 1 GHG emissions per any unit of physical or economic output</t>
  </si>
  <si>
    <t>scope 1 GHG emissions per any denominator</t>
  </si>
  <si>
    <t>breakdown of Scope 1 GHG emissions by country</t>
  </si>
  <si>
    <t>breakdown of Scope 1 GHG emissions by operating segments</t>
  </si>
  <si>
    <t>breakdown of Scope 1 GHG emissions by economic activity</t>
  </si>
  <si>
    <t>breakdown of Scope 1 GHG emissions by subsidiary</t>
  </si>
  <si>
    <t>breakdown of Scope 1 GHG emissions by GHG (CO2, CH4, N2O, HFCs, PFCs, SF6, NF3)</t>
  </si>
  <si>
    <t>breakdown of Scope 1 GHG emissions by source type (stationary combustion, mobile combustion, process emissions, fugitive emissions)</t>
  </si>
  <si>
    <t>gases included in the calculation of Scope 1 GHG emissions; whether CO2, CH4, N2O, HFCs, PFCs, SF6, NF3, or all</t>
  </si>
  <si>
    <t>consolidation approach for Scope 1 GHG emissions; whether equity share, financial control, or operational control</t>
  </si>
  <si>
    <t>gross scope 2 GHG emissions (location-based)</t>
  </si>
  <si>
    <t>gross scope 2 GHG emissions (market-based)</t>
  </si>
  <si>
    <t>60*</t>
  </si>
  <si>
    <t>gross scope 2 GHG emissions for associates, joint ventures, unconsolidated subsidiaries or affiliates (not included in the consolidated accounting group)</t>
  </si>
  <si>
    <t>part of scope 2 emissions that arise from biogenic emissions of CO2 from the combustion or biodegradation of biomass</t>
  </si>
  <si>
    <t>scope 2 GHG emissions per net turnover</t>
  </si>
  <si>
    <t>scope 2 GHG emissions per any unit of physical or economic output</t>
  </si>
  <si>
    <t>scope 2 GHG emissions per any denominator</t>
  </si>
  <si>
    <t>breakdown of Scope 2 GHG emissions by country</t>
  </si>
  <si>
    <t>breakdown of Scope 2 GHG emissions by operating segments</t>
  </si>
  <si>
    <t>breakdown of Scope 2 GHG emissions by economic activity</t>
  </si>
  <si>
    <t>breakdown of Scope 2 GHG emissions by subsidiary</t>
  </si>
  <si>
    <t>breakdown of Scope 2 GHG emissions by GHG (CO2, CH4, N2O, HFCs, PFCs, SF6, NF3)</t>
  </si>
  <si>
    <t>breakdown of Scope 2 GHG emissions by source type (stationary combustion, mobile combustion, process emissions, fugitive emissions)</t>
  </si>
  <si>
    <t>total gross scope 3 GHG emissions</t>
  </si>
  <si>
    <t>28*</t>
  </si>
  <si>
    <t>18*</t>
  </si>
  <si>
    <t>119*</t>
  </si>
  <si>
    <t>143*</t>
  </si>
  <si>
    <t>gross scope 3 GHG emissions from upstream purchasing</t>
  </si>
  <si>
    <t>gross scope 3 GHG emissions from cloud computing and data centre services</t>
  </si>
  <si>
    <t>gross scope 3 GHG emissions from downstream sold products</t>
  </si>
  <si>
    <t>gross scope 3 GHG emissions from goods transportation</t>
  </si>
  <si>
    <t>gross scope 3 GHG emissions from travel</t>
  </si>
  <si>
    <t>gross scope 3 GHG emissions from financial investments</t>
  </si>
  <si>
    <t>scope 3 GHG emissions per net turnover</t>
  </si>
  <si>
    <t>scope 3 GHG emissions per any unit of physical or economic output</t>
  </si>
  <si>
    <t>scope 3 GHG emissions per any denominator</t>
  </si>
  <si>
    <t>breakdown of Scope 3 GHG emissions by country</t>
  </si>
  <si>
    <t>breakdown of Scope 3 GHG emissions by operating segments</t>
  </si>
  <si>
    <t>breakdown of Scope 3 GHG emissions by economic activity</t>
  </si>
  <si>
    <t>breakdown of Scope 3 GHG emissions by subsidiary</t>
  </si>
  <si>
    <t>breakdown of Scope 3 GHG emissions by GHG (CO2, CH4, N2O, HFCs, PFCs, SF6, NF3)</t>
  </si>
  <si>
    <t>breakdown of Scope 3 GHG emissions by source type (stationary combustion, mobile combustion, process emissions, fugitive emissions)</t>
  </si>
  <si>
    <t>total gross GHG emissions (location-based)</t>
  </si>
  <si>
    <t>total gross GHG emissions (market-based)</t>
  </si>
  <si>
    <t>total GHG emissions broken down by major countries (to highlight potential transition risks)</t>
  </si>
  <si>
    <t>quant</t>
  </si>
  <si>
    <t>total GHG emissions broken down by operating segments</t>
  </si>
  <si>
    <t>total GHG emissions (for the location-based method) per net turnover</t>
  </si>
  <si>
    <t>total GHG emissions (for the location-based method) per any unit of physical or economic output</t>
  </si>
  <si>
    <t>total GHG emissions (for the location-based method) per any denominator</t>
  </si>
  <si>
    <t>total GHG emissions (for the market-based method) per net turnover</t>
  </si>
  <si>
    <t>total GHG emissions (for the market-based method) per any unit of physical or economic output</t>
  </si>
  <si>
    <t>total GHG emissions (for the market-based method) per any denominator</t>
  </si>
  <si>
    <t>carbon uptakes and emissions (CO2, CO, CH4) from direct land use and land use change that would be included in Scope 1 GHG emissions</t>
  </si>
  <si>
    <t>carbon uptakes and emissions (CO2, CO, CH4) from direct land use and land use change that would be included in Scope 2 GHG emissions</t>
  </si>
  <si>
    <t>the percentage of emissions calculated using primary data obtained from suppliers or other value chain partners</t>
  </si>
  <si>
    <t>part of scope 3 emissions that arise from biogenic emissions of CO2 from the combustion or biodegradation of biomass</t>
  </si>
  <si>
    <t>a list of Scope 3 GHG emissions categories included in and excluded from the inventory with a justification for excluded Scope 3 categories</t>
  </si>
  <si>
    <t>for each significant Scope 3 category: reporting boundaries considered</t>
  </si>
  <si>
    <t>for each significant Scope 3 category: calculation methods for estimation</t>
  </si>
  <si>
    <t>for each significant Scope 3 category: if and which calculation tools were applied</t>
  </si>
  <si>
    <t>carbon uptakes and emissions (CO2, CO, CH4) from direct land use and land use change that would be included in Scope 3 GHG emissions</t>
  </si>
  <si>
    <t>https://www.rwe.com/-/media/RWE/documents/05-investor-relations/2021-GJ/2022-03-15-rwe-geschaeftsbericht-2021.pdf</t>
  </si>
  <si>
    <t>category</t>
  </si>
  <si>
    <t>topic</t>
  </si>
  <si>
    <t>sub_topic</t>
  </si>
  <si>
    <t>sub_sub_topic</t>
  </si>
  <si>
    <t>req_ID</t>
  </si>
  <si>
    <t>esrs_req</t>
  </si>
  <si>
    <t>esrs_req_comment</t>
  </si>
  <si>
    <t>esrs_req_src</t>
  </si>
  <si>
    <t>gri_req</t>
  </si>
  <si>
    <t>gri_req_src</t>
  </si>
  <si>
    <t>gri_req_comment</t>
  </si>
  <si>
    <t>comp_ID</t>
  </si>
  <si>
    <t>helper</t>
  </si>
  <si>
    <t>information_item</t>
  </si>
  <si>
    <t>comp_unit</t>
  </si>
  <si>
    <t>comp_time</t>
  </si>
  <si>
    <t>monet</t>
  </si>
  <si>
    <t>ifrs_compl</t>
  </si>
  <si>
    <t>esrs_compl</t>
  </si>
  <si>
    <t>gri_compl</t>
  </si>
  <si>
    <t>metrics and targets</t>
  </si>
  <si>
    <t>sub_sub_sub_topic</t>
  </si>
  <si>
    <t>req_unit</t>
  </si>
  <si>
    <t>req_time</t>
  </si>
  <si>
    <t>ifrs_req</t>
  </si>
  <si>
    <t>ifrs_req_src</t>
  </si>
  <si>
    <t>old_esrs_req</t>
  </si>
  <si>
    <t>old_esrs_req_src</t>
  </si>
  <si>
    <t>climate change</t>
  </si>
  <si>
    <t>emissions</t>
  </si>
  <si>
    <t>background</t>
  </si>
  <si>
    <t>base year</t>
  </si>
  <si>
    <t>E1.AG50</t>
  </si>
  <si>
    <t>E1.AR43</t>
  </si>
  <si>
    <t>not required</t>
  </si>
  <si>
    <t>base year rationale</t>
  </si>
  <si>
    <t>305.1d (i)</t>
  </si>
  <si>
    <t>base year change</t>
  </si>
  <si>
    <t>305.1d (iii)</t>
  </si>
  <si>
    <t>scope 1</t>
  </si>
  <si>
    <t>absolute</t>
  </si>
  <si>
    <t>S2.21 (a) (i) (1)</t>
  </si>
  <si>
    <t>E1.40 (a)</t>
  </si>
  <si>
    <t>E1.41 (a), E1.45 (a)</t>
  </si>
  <si>
    <t>305.1a</t>
  </si>
  <si>
    <t>305.1d (ii)</t>
  </si>
  <si>
    <t>absolute under ets</t>
  </si>
  <si>
    <t>E1.40 (b)</t>
  </si>
  <si>
    <t>E1.41 (a), E1.45 (b)</t>
  </si>
  <si>
    <t>absolute for uncosolidated entities</t>
  </si>
  <si>
    <t>S2.21 (a) (iii) (2)</t>
  </si>
  <si>
    <t>re-read E1.47 (b) in comparison with S2.21 (a) (iii) (2)</t>
  </si>
  <si>
    <t>E1.47 (b)</t>
  </si>
  <si>
    <t>absolute biogenic</t>
  </si>
  <si>
    <t>E1.AG45 (c)</t>
  </si>
  <si>
    <t>E1.AR38 (c)</t>
  </si>
  <si>
    <t>305.1c</t>
  </si>
  <si>
    <t>carbon uptakes and emissons from land use</t>
  </si>
  <si>
    <t>E1.AR38 (f)</t>
  </si>
  <si>
    <t>S2.21 (a) (ii)</t>
  </si>
  <si>
    <t>E1.51</t>
  </si>
  <si>
    <t>E1.50</t>
  </si>
  <si>
    <t>breakdown</t>
  </si>
  <si>
    <t>victor: I would argue that this constitutes a mandatory requirement as every GHG metric can in principle be broken down by one of these categories. I guess firms could not "escape" IFRS 8</t>
  </si>
  <si>
    <t>E1.AG44</t>
  </si>
  <si>
    <t>E1.AR37</t>
  </si>
  <si>
    <t>gases included</t>
  </si>
  <si>
    <t>305.1b</t>
  </si>
  <si>
    <t>consolidation approach</t>
  </si>
  <si>
    <t>305.1f</t>
  </si>
  <si>
    <t>scope 2</t>
  </si>
  <si>
    <t>S2.21 (a) (i) (2)</t>
  </si>
  <si>
    <t>absolute (location)</t>
  </si>
  <si>
    <t>E1.43 (a)</t>
  </si>
  <si>
    <t>E1.41 (b), E1.46 (a)</t>
  </si>
  <si>
    <t>305.2a</t>
  </si>
  <si>
    <t>305.2d (ii)</t>
  </si>
  <si>
    <t>absolute (market)</t>
  </si>
  <si>
    <t>E1.43 (b)</t>
  </si>
  <si>
    <t>305.2.3.4</t>
  </si>
  <si>
    <t>victor: although not mandatory for all, if smth is not material at all / doesn't apply, then it doesn't have to be reported at all</t>
  </si>
  <si>
    <t>victor: argued also to be included  in the 305.2d (ii)</t>
  </si>
  <si>
    <t>E1.AG47 (g)</t>
  </si>
  <si>
    <t>E1.AR40 (e)</t>
  </si>
  <si>
    <t>E1.AR40 (h)</t>
  </si>
  <si>
    <t>scope 3</t>
  </si>
  <si>
    <t>S2.21 (a) (i) (3)</t>
  </si>
  <si>
    <t>E1.44</t>
  </si>
  <si>
    <t>E1.41 (c), E1.48</t>
  </si>
  <si>
    <t>305.3a</t>
  </si>
  <si>
    <t>305.3e (ii)</t>
  </si>
  <si>
    <t>absolute from upstream</t>
  </si>
  <si>
    <t>E1.46 (i)</t>
  </si>
  <si>
    <t>E1.48</t>
  </si>
  <si>
    <t>absolute from cloud</t>
  </si>
  <si>
    <t>E1.46 (ii)</t>
  </si>
  <si>
    <t>absolute from downstream</t>
  </si>
  <si>
    <t>E1.46 (iii)</t>
  </si>
  <si>
    <t>absolute from goods transportation</t>
  </si>
  <si>
    <t>E1.46 (iv)</t>
  </si>
  <si>
    <t>absolute from travel</t>
  </si>
  <si>
    <t>absolute from financial investments</t>
  </si>
  <si>
    <t>share of primary data used</t>
  </si>
  <si>
    <t>E1.AG48 (g)</t>
  </si>
  <si>
    <t>E1.AR41 (g)</t>
  </si>
  <si>
    <t>E1.AG48 (k)</t>
  </si>
  <si>
    <t>E1.AR41 (j)</t>
  </si>
  <si>
    <t>categories included</t>
  </si>
  <si>
    <t>E1.AG48 (j)</t>
  </si>
  <si>
    <t>E1.AR41 (i)</t>
  </si>
  <si>
    <t>category boundaries</t>
  </si>
  <si>
    <t>E1.AG48 (h)</t>
  </si>
  <si>
    <t>E1.AR41 (h)</t>
  </si>
  <si>
    <t>category calculation methods</t>
  </si>
  <si>
    <t>category calculation tools</t>
  </si>
  <si>
    <t>E1.AR41 (l)</t>
  </si>
  <si>
    <t>total</t>
  </si>
  <si>
    <t>E1.49</t>
  </si>
  <si>
    <t>E1.41 (d), E1.49 (a)</t>
  </si>
  <si>
    <t>E1.41 (d), E1.49 (b)</t>
  </si>
  <si>
    <t>breakdown countries</t>
  </si>
  <si>
    <t>E1.AG52</t>
  </si>
  <si>
    <t>E1.AR44</t>
  </si>
  <si>
    <t>breakdown segments</t>
  </si>
  <si>
    <t>intensity (location)</t>
  </si>
  <si>
    <t>E1.AR48 (b)</t>
  </si>
  <si>
    <t>E1.AG56</t>
  </si>
  <si>
    <t>intensity (market)</t>
  </si>
  <si>
    <t>reconciliation</t>
  </si>
  <si>
    <t>E1.AG57</t>
  </si>
  <si>
    <t>E1.AR50</t>
  </si>
  <si>
    <t>reconciliation of monetary amount used in intensity measure to financial statements</t>
  </si>
  <si>
    <t>monetary</t>
  </si>
  <si>
    <t>performance measurement</t>
  </si>
  <si>
    <t>GHG emissions</t>
  </si>
  <si>
    <t>-</t>
  </si>
  <si>
    <t>...</t>
  </si>
  <si>
    <t>Climate change</t>
  </si>
  <si>
    <t>ESG-Navigator</t>
  </si>
  <si>
    <t>as of: August 2022</t>
  </si>
  <si>
    <t>We compare</t>
  </si>
  <si>
    <t>EFRAG ESRS E1 Exposure Draft</t>
  </si>
  <si>
    <t>ISSB IFRS S1 Exposure Draft</t>
  </si>
  <si>
    <t>GRI 302: Energy 2016</t>
  </si>
  <si>
    <t>GRI 305: Emissions 2016</t>
  </si>
  <si>
    <t>Further resources</t>
  </si>
  <si>
    <t>EFRAG Appendix IV: Mapping with ISSB Standards</t>
  </si>
  <si>
    <t>GRI Comment Letter to EFRAG: Mapping with ESRS</t>
  </si>
  <si>
    <t>Overview</t>
  </si>
  <si>
    <r>
      <rPr>
        <sz val="10"/>
        <color theme="1"/>
        <rFont val="Arial"/>
      </rPr>
      <t xml:space="preserve">• </t>
    </r>
    <r>
      <rPr>
        <b/>
        <sz val="10"/>
        <color theme="1"/>
        <rFont val="Arial"/>
      </rPr>
      <t>Sheet 1 "backend"</t>
    </r>
    <r>
      <rPr>
        <sz val="10"/>
        <color theme="1"/>
        <rFont val="Arial"/>
      </rPr>
      <t xml:space="preserve"> covers the reportable items under the three frameworks.</t>
    </r>
  </si>
  <si>
    <r>
      <rPr>
        <sz val="10"/>
        <color theme="1"/>
        <rFont val="Arial"/>
      </rPr>
      <t xml:space="preserve">• The respective analysis of the three frameworks is performed in </t>
    </r>
    <r>
      <rPr>
        <b/>
        <sz val="10"/>
        <color theme="1"/>
        <rFont val="Arial"/>
      </rPr>
      <t>Sheet 2 "analysis_standards"</t>
    </r>
    <r>
      <rPr>
        <sz val="10"/>
        <color theme="1"/>
        <rFont val="Arial"/>
      </rPr>
      <t>.</t>
    </r>
  </si>
  <si>
    <r>
      <rPr>
        <sz val="10"/>
        <color theme="1"/>
        <rFont val="Arial"/>
      </rPr>
      <t xml:space="preserve">• In </t>
    </r>
    <r>
      <rPr>
        <b/>
        <sz val="10"/>
        <color theme="1"/>
        <rFont val="Arial"/>
      </rPr>
      <t>Sheet 3 "analysis_dax40"</t>
    </r>
    <r>
      <rPr>
        <sz val="10"/>
        <color theme="1"/>
        <rFont val="Arial"/>
      </rPr>
      <t>, we analyze the 2021 annual and sustainability reports of the largest 40 German firms to find out current levels of compliance.</t>
    </r>
  </si>
  <si>
    <t>esg-navigator/environmental/climate_change</t>
  </si>
  <si>
    <t>Welcome to the ESG-Navigator!</t>
  </si>
  <si>
    <r>
      <rPr>
        <sz val="10"/>
        <color theme="1"/>
        <rFont val="Arial"/>
      </rPr>
      <t xml:space="preserve">You are currently in the first topic </t>
    </r>
    <r>
      <rPr>
        <b/>
        <sz val="10"/>
        <color theme="1"/>
        <rFont val="Arial"/>
      </rPr>
      <t>"Climate Change"</t>
    </r>
    <r>
      <rPr>
        <sz val="10"/>
        <color theme="1"/>
        <rFont val="Arial"/>
      </rPr>
      <t xml:space="preserve"> of the category "E" (Environmental). </t>
    </r>
  </si>
  <si>
    <t>To assess your compliance with the current standards on climate change, please fill in the following information.</t>
  </si>
  <si>
    <t>The first chapter is about general, strategy and governance disclosures.</t>
  </si>
  <si>
    <t>Sub-topic 1: Transition plan</t>
  </si>
  <si>
    <t>Do you disclose a transition plan?</t>
  </si>
  <si>
    <t>Yes</t>
  </si>
  <si>
    <t>E1-1_13</t>
  </si>
  <si>
    <t>A transition plan relates to an undertaking’s efforts in climate change mitigation. It is a high-level explanation on how it will adjust its strategy and business model to ensure compatibility with the transition to a climate-neutral economy.</t>
  </si>
  <si>
    <t>E1-1_AG1</t>
  </si>
  <si>
    <t>Your transition plan shall include the following information:</t>
  </si>
  <si>
    <t>an explanation of the transition plan's alignment with limiting global warming to 1.5°C (referencing the undertaking's GHG emission reduction targets)</t>
  </si>
  <si>
    <t>narrative;E1-1_15a</t>
  </si>
  <si>
    <t>an explanation of the decarbonisation levers identified (referencing the undertaking's GHG emission reduction targets and the climate change mitigation plan)</t>
  </si>
  <si>
    <t>narrative;E1-1_15b</t>
  </si>
  <si>
    <t>an explanation of key actions planned (referencing the undertaking's GHG emission reduction targets and the climate change mitigation plan)</t>
  </si>
  <si>
    <t>an explanation of changes in the undertaking's product and service portfolio (referencing the undertaking's GHG emission reduction targets and the climate change mitigation plan)</t>
  </si>
  <si>
    <t>an explanation of the adoption of new technologies (referencing the undertaking's GHG emission reduction targets and the climate change mitigation plan)</t>
  </si>
  <si>
    <t>an explanation of the financial resources supporting the implementation of the transition plan (referencing the climate change mitigation plan)</t>
  </si>
  <si>
    <t>narrative;E1-1_15c</t>
  </si>
  <si>
    <t>the locked-in GHG emissions from key assets*</t>
  </si>
  <si>
    <t>tCO2eq;E1-1_15d</t>
  </si>
  <si>
    <t>* = the cumulative locked-in GHG emissions associated with key assets from the reporting year until 2030 and 2050 in tCO2eq, calculated as the sum of estimated Scope 1 and 2 GHG emissions of active and firmly planned key assets over their operating lifetime; key assets are owned or controlled, existing or planned assets (such as stationary or mobile installations, facilities, and equipment) that are significant direct and energy indirect GHG emission sources; firmly planned key assets are those that the undertaking will, with high probability, deploy within the next five years.</t>
  </si>
  <si>
    <t>E1-1_AG3a</t>
  </si>
  <si>
    <t>the locked-in GHG emissions from key products*</t>
  </si>
  <si>
    <t>* = the cumulative locked-in GHG emissions associated with the direct use-phase GHG emissions of sold products in tCO2eq, calculated as the sales volume of products in the reporting year multiplied by the sum of estimated direct use-phase GHG emissions over their expected lifetime; this requirement only applies if the undertaking has identified Scope 3 category "use of sold products" as significant</t>
  </si>
  <si>
    <t>E1-1_AG3b</t>
  </si>
  <si>
    <t>critical assumptions made for the calculation of the locked-in GHG emissions from key assets and products</t>
  </si>
  <si>
    <t>narrative;E1-1_15d</t>
  </si>
  <si>
    <t>an explanation on if and how the locked-in GHG emission can jeopardise the achievement of GHG emission reduction targets and drive transition risk</t>
  </si>
  <si>
    <t>an explanation of the plans to manage, i.e., to transform, decommission or phaseout, GHG- and energy-intensive assets and products</t>
  </si>
  <si>
    <t>an explanation of the role of aligning economic activities with the provisions of Regulation (EU) 2020/852 ("Taxonomy") and the plans for future Taxonomy alignment</t>
  </si>
  <si>
    <t>narrative;E1-1_15e</t>
  </si>
  <si>
    <t>an explanation of how the transition plan is embedded in and aligned with its overall business strategy and financial planning (including how future cashflows interact with the achievability of the transition plan and the GHG emission reduction targets)</t>
  </si>
  <si>
    <t>narrative;E1-1_15f</t>
  </si>
  <si>
    <t>whether it is approved by the administrative, management and supervisory bodies of the undertaking</t>
  </si>
  <si>
    <t>an explanation of the progress made in implementing the transition plan</t>
  </si>
  <si>
    <t>narrative;E1-1_15g</t>
  </si>
  <si>
    <t>No</t>
  </si>
  <si>
    <t>E1-1_AG2</t>
  </si>
  <si>
    <t xml:space="preserve">You shall provide </t>
  </si>
  <si>
    <t>an explanation of your climate change mitigation ambition</t>
  </si>
  <si>
    <t>narrative;E1-1_AG2</t>
  </si>
  <si>
    <t>an explanation whether and when you will adopt a transition plan</t>
  </si>
  <si>
    <t>The second chapter is about policies, targets, action plans and resources disclosures.</t>
  </si>
  <si>
    <t>Sub-topic 2: Policies for climate change mitigation and adaptation</t>
  </si>
  <si>
    <t>You shall disclose</t>
  </si>
  <si>
    <t>direct stand-alone policies related to climate change mitigation that address the management of the undertaking's GHG emissions, GHG removals and transition risks over different time horizons, in its own operations and/or value chain</t>
  </si>
  <si>
    <t>narrative;E1-2_AG24</t>
  </si>
  <si>
    <t>direct stand-alone policies related to climate change adaptation that address the management of the undertaking’s physical climate risks and climate change adaptation-related transition risks</t>
  </si>
  <si>
    <t>narrative;E1-2_AG25</t>
  </si>
  <si>
    <t>policies on other matters that indirectly support climate change mitigation and/or adaptation such as training policies, procurement or supply chain policies, investment policies or product development policies, among others</t>
  </si>
  <si>
    <t>narrative;E1-2_AG24_AG25</t>
  </si>
  <si>
    <t>an overview of the main legal requirements you have to comply with</t>
  </si>
  <si>
    <t>narrative;E1-2_19</t>
  </si>
  <si>
    <t>an overview of other needs and expectations of stakeholders you have chosen to comply with, including third-party standards or initiatives</t>
  </si>
  <si>
    <t>Sub-topic 3: Climate-related targets</t>
  </si>
  <si>
    <t>Do you disclose the climate-related targets that you have adopted?</t>
  </si>
  <si>
    <t>E1-3_20</t>
  </si>
  <si>
    <t>This relates to targets for the reduction of the undertaking’s GHG emissions in Scope 1, 2 and 3 as well as other targets to manage material climate-related impacts, risks and opportunities, for example renewable energy deployment, energy efficiency, climate change adaptation, physical or transition risk mitigation.</t>
  </si>
  <si>
    <t>E1-1_23</t>
  </si>
  <si>
    <t xml:space="preserve">You shall disclose </t>
  </si>
  <si>
    <t xml:space="preserve">if and when such targets will be adopted </t>
  </si>
  <si>
    <t>narrative;E1-3_27a</t>
  </si>
  <si>
    <t>or</t>
  </si>
  <si>
    <t>the reasons why there is no plan to adopt such targets</t>
  </si>
  <si>
    <t>how progress is measured and monitored without specific climate-related targets</t>
  </si>
  <si>
    <t>narrative;E1-3_27b</t>
  </si>
  <si>
    <t>E1-1_20</t>
  </si>
  <si>
    <t>For your climate-related targets, you shall disclose</t>
  </si>
  <si>
    <t>the relationship of the target to the climate mitigation or adaptation or other policy objectives</t>
  </si>
  <si>
    <t>narrative;E1-3_24a</t>
  </si>
  <si>
    <t>the defined level of ambition to be achieved (quantitative and qualitative is possible, depending on the nature of the target)</t>
  </si>
  <si>
    <t>narrative;E1-3_24b</t>
  </si>
  <si>
    <t>whether the target is absolute or relative</t>
  </si>
  <si>
    <t>in which unit the target is measured</t>
  </si>
  <si>
    <t>the scope of the target, i.e. whether it relates to the whole undertaking or specific parts (including an explanation of any limitations as to its operations, value chain and geographical boundaries or activities)</t>
  </si>
  <si>
    <t>narrative;E1-3_24c_AG28a</t>
  </si>
  <si>
    <t>the baseline value from which progress is measured</t>
  </si>
  <si>
    <t>quantitative;E1-3_24d</t>
  </si>
  <si>
    <t>the baseline year from which progress is measured</t>
  </si>
  <si>
    <t>the timeframe to achieve the target, including any milestones or interim targets</t>
  </si>
  <si>
    <t>narrative;E1-3_24e</t>
  </si>
  <si>
    <t>the methodologies and significant assumptions used to define targets</t>
  </si>
  <si>
    <t>narrative;E1-3_24f</t>
  </si>
  <si>
    <t>the selected scenario, data sources and the alignment with science-based methodologies</t>
  </si>
  <si>
    <t>the alignment with national, EU or international policy goals</t>
  </si>
  <si>
    <t>any changes in targets or underlying methodologies and assumptions adopted within the defined time horizon together with an explanation of the rationale for those changes and their effect on comparability</t>
  </si>
  <si>
    <t>narrative;E1-3_24g</t>
  </si>
  <si>
    <t>the overall progress towards the defined target</t>
  </si>
  <si>
    <t>narrative;E1-3_24h</t>
  </si>
  <si>
    <t>information on how the target is monitored and reviewed</t>
  </si>
  <si>
    <t>whether the progress is in line with what had been initially planned</t>
  </si>
  <si>
    <t>an analysis of trends or significant changes in the performance of the undertaking towards achieving the target</t>
  </si>
  <si>
    <t>For your GHG emission reduction targets, you shall additionally disclose</t>
  </si>
  <si>
    <t>targets in absolute values</t>
  </si>
  <si>
    <t>quantitative;E1-3_24b</t>
  </si>
  <si>
    <t>if deemed meaningful: targets in intensity/relative values</t>
  </si>
  <si>
    <t>targets on Scope 1, Scope 2 and Scope 3 separately</t>
  </si>
  <si>
    <t>quantitative;E1-3_24c</t>
  </si>
  <si>
    <t>targets on Scope 1, Scope 2 and Scope 3 combined</t>
  </si>
  <si>
    <t>how consistency of these targets with the GHG inventory boundaries is ensured (ESRS E1 Disclosure Requirements 7 to 10)</t>
  </si>
  <si>
    <t>not include GHG removals, carbon credits or avoided emissions as means to achieve these targets</t>
  </si>
  <si>
    <t>E1-3_24c</t>
  </si>
  <si>
    <t>from 2025 onwards, you shall update the base year for your GHG emission reduction targets in five-year rolling periods</t>
  </si>
  <si>
    <t>E1-3_24d</t>
  </si>
  <si>
    <t>targets in five-years rolling periods and at least include target values for the year 2030</t>
  </si>
  <si>
    <t>quantitative;E1-3_24e</t>
  </si>
  <si>
    <t>if available: target values for the year 2050</t>
  </si>
  <si>
    <t>the information shall be presented over the target period with reference to a cross-sector or sector-specific emission pathway in line with limiting global warming to 1.5°C</t>
  </si>
  <si>
    <t>E1-3_24e</t>
  </si>
  <si>
    <t>whether the GHG emission reduction targets are science-based</t>
  </si>
  <si>
    <t>yes/no;E1-3_24f</t>
  </si>
  <si>
    <t>whether the GHG emission reduction targets are in line with limiting global warming to 1.5°C</t>
  </si>
  <si>
    <t>which methodology has been used to determine this, including the underlying climate and policy scenarios</t>
  </si>
  <si>
    <t>whether and how it has considered a diverse range of climate scenarios, at least including a climate scenario in line with limiting global warming to 1.5°C, to detect relevant environmental-, societal-, technology-, market- and policy-related developments and determine its decarbonisation levers.</t>
  </si>
  <si>
    <t>narrative;E1-3_AG31c</t>
  </si>
  <si>
    <t>a brief explanation how it has considered future developments (e.g., sales volumes, customer preferences and demand, regulatory factors) and new technologies and how these potentially increase or decrease GHG emissions</t>
  </si>
  <si>
    <t>an explanation of the expected quantitative contributions from different decarbonisation levers to the achievement of the GHG emission reduction targets (e.g., energy or material efficiency and consumption reduction, fuel switching, use of renewable energy or product and process change, phase out or substitution)</t>
  </si>
  <si>
    <t>For your net-zero target, you shall explain</t>
  </si>
  <si>
    <t xml:space="preserve">the scope, methodologies and frameworks applied </t>
  </si>
  <si>
    <t>narrative;E1-3_25</t>
  </si>
  <si>
    <t>how the residual GHG emissions are intended to be neutralised (e.g., by GHG removals in own operations and the value chain) (see E1-12)</t>
  </si>
  <si>
    <t>For your GHG neutrality claims that involve the use of carbon credits, you shall explain</t>
  </si>
  <si>
    <t>the credibility and integrity of the carbon credits used (by reference to E1-13)</t>
  </si>
  <si>
    <t>narrative;E1-3_26</t>
  </si>
  <si>
    <t>how it ensures that such claims do not impede or lower the ambition of its GHG emission reduction targets</t>
  </si>
  <si>
    <t>Sub-topic 4: Action plans and resources</t>
  </si>
  <si>
    <t>Can you disclose your climate change mitigation and adaption action plans and resources?</t>
  </si>
  <si>
    <t>Your action plan shall contain</t>
  </si>
  <si>
    <t>a list of key actions taken in the reporting year and planned for the future and how their implementation addresses material impacts, risks and opportunities</t>
  </si>
  <si>
    <t>narrative;1-3_104a</t>
  </si>
  <si>
    <t>the scope of the key actions about the undertaking’s operations and the upstream and downstream value chain</t>
  </si>
  <si>
    <t>narrative;1-3_104b</t>
  </si>
  <si>
    <t>the scope of the key actions about the undertaking’s geographical boundaries</t>
  </si>
  <si>
    <t>the time horizons under which the undertaking intends to complete each key action</t>
  </si>
  <si>
    <t>narrative;1-3_104c</t>
  </si>
  <si>
    <t>the expected outcomes of actions in relation to the contribution of the actions to the achievement of the underlying policy objectives and targets</t>
  </si>
  <si>
    <t>narrative;1-3_104d</t>
  </si>
  <si>
    <t>if applicable, any actions taken (along with results) to provide for, cooperate in securing or support the provision of remedy for those harmed by the actual material impacts</t>
  </si>
  <si>
    <t>narrative;1-3_104e</t>
  </si>
  <si>
    <t>if applicable, a brief explanation on whether and how key actions may induce significant adverse impacts on other sustainability matters or financial risks for the undertaking</t>
  </si>
  <si>
    <t>narrative;1-3_104f</t>
  </si>
  <si>
    <t>if applicable, an explanation of changes in the action plan and any further explanation deemed useful to understand key actions</t>
  </si>
  <si>
    <t>narrative;1-3_104g</t>
  </si>
  <si>
    <t>an explanation how key actions are linked to its material climate-related risks and opportunities (ESRS 2 Disclosure Requirement SBM 4)</t>
  </si>
  <si>
    <t>narrative;E1-4_AG33a</t>
  </si>
  <si>
    <t>the achieved or expected GHG emission reductions of key actions in the climate change mitigation action plan</t>
  </si>
  <si>
    <t>narrative;E1-4_AG33b</t>
  </si>
  <si>
    <t>the climate change mitigation actions by decarbonisation lever (ESRS E1 Disclosure Requirement 3</t>
  </si>
  <si>
    <t>narrative;E1-4_AG33c</t>
  </si>
  <si>
    <t>where relevant, the climate change adaptation actions by type of adaptation solution (for example nature-based, engineering or technological solutions)</t>
  </si>
  <si>
    <t>narrative;E1-4_AG33d</t>
  </si>
  <si>
    <t xml:space="preserve">significant adverse impacts on people or the environment that key actions may cause or contribute to, if any. </t>
  </si>
  <si>
    <t>narrative;E1-4_AG33e</t>
  </si>
  <si>
    <t>the achieved or expected GHG emission reduction when describing the outcome of the actions for climate change mitigation</t>
  </si>
  <si>
    <t>narrative;E1-4_30a</t>
  </si>
  <si>
    <t>a relation of monetary amounts to the most relevant amount presented in the financial statements</t>
  </si>
  <si>
    <t>narrative;E1-4_30b</t>
  </si>
  <si>
    <t>information on resources needed and their allocation (if the implementation of the action plans requires substantial dedicated resources*)</t>
  </si>
  <si>
    <t>narrative;1-3_AG24</t>
  </si>
  <si>
    <t>* = substantial dedicated resources" such as significant capital expenditure or operational costs related for instance to the adoption of new technologies, refurbishment or replacement of industrial facilities (e.g., a climate net-zero transition plan in high-impact sectors), investment in people and organisation that the undertaking can rely on to effectively implement the action plan and meet policy objectives or targets</t>
  </si>
  <si>
    <t>1-3_AG24</t>
  </si>
  <si>
    <t>clear indication that the effectiveness of the action plan does not depend on specific dedicated resources, where relevant</t>
  </si>
  <si>
    <t>complementary explanatory information, where the ability to implement the action plan depends on specific preconditions, e.g., granting of financial support or public policy and market developments</t>
  </si>
  <si>
    <t>Information on resources needed and allocated may be disclosed at the level of the entire action plan or by key action taken or planned.</t>
  </si>
  <si>
    <t>1-3_AG25</t>
  </si>
  <si>
    <t>Information on resources allocation should be presented in the form of a table and should be broken down between capital expenditures and operating expenditures, and across the relevant time horizons, at minimum for the current reporting year resources, and the planned allocation of resources over specific time horizons</t>
  </si>
  <si>
    <t>1-3_AG26</t>
  </si>
  <si>
    <t>The amounts of OpEx and CapEx disclosed shall be consistent with the key performance indicators and the CapEx plan required by Commission delegated regulation (EU) 2021/2178 under Commission delegated regulation (EU) 2021/2139. The undertaking may structure its action plan by economic activity to accommodate the OpEx and CapEx plan for taxonomy alignment. Potential differences between OpEx and CapEx disclosed under this [draft] Standard and under Regulation (EU) 2020/852 shall be explained. The information fulfilling the requirements of Regulation (EU) 2020/852 shall be identified as such.</t>
  </si>
  <si>
    <t>E1-4_AG35</t>
  </si>
  <si>
    <t>Where the implementation of an action plan requires significant operational expenses and/or investments, you shall</t>
  </si>
  <si>
    <t>describe the type and amount of current and future financial and other resources allocated to the action plan, including information on sustainable finance instruments such as green bonds and green loans</t>
  </si>
  <si>
    <t>narrative;1-3_105a</t>
  </si>
  <si>
    <t>provide complementary explanatory information, where the ability to implement the action plan depends on specific preconditions, e.g., granting of financial support or public policy and market developments</t>
  </si>
  <si>
    <t>narrative;1-3_105b</t>
  </si>
  <si>
    <t>1-106</t>
  </si>
  <si>
    <t>whether you have not adopted any action plans or stand-alone actions and provide reasons for not having adopted them</t>
  </si>
  <si>
    <t>narrative;1-3_106</t>
  </si>
  <si>
    <t>voluntarily a timeframe in which action plans or actions will be adopted</t>
  </si>
  <si>
    <t>The third chapter is about performance measurement disclosures.</t>
  </si>
  <si>
    <t>Sub-topic 5: Energy consumption and mix</t>
  </si>
  <si>
    <t>You shall disclose information on your energy consumption, specifically</t>
  </si>
  <si>
    <t>total energy consumption from non-renewable sources</t>
  </si>
  <si>
    <t>MWh;E1-5_33a</t>
  </si>
  <si>
    <t>fuel consumption from coal and coal products</t>
  </si>
  <si>
    <t>MWh;E1-5_33ai</t>
  </si>
  <si>
    <t>fuel consumption from crude oil and petroleum products</t>
  </si>
  <si>
    <t>MWh;E1-5_33aii</t>
  </si>
  <si>
    <t>fuel consumption from natural gas</t>
  </si>
  <si>
    <t>MWh;E1-5_33aiii</t>
  </si>
  <si>
    <t>fuel consumption from other non-renewable sources</t>
  </si>
  <si>
    <t>MWh;E1-5_33aiv</t>
  </si>
  <si>
    <t>consumption from nuclear products</t>
  </si>
  <si>
    <t>MWh;E1-5_33av</t>
  </si>
  <si>
    <t>consumption of purchased or acquired electricity, heat, steam and cooling from non-renewable sources</t>
  </si>
  <si>
    <t>MWh;E1-5_33avi</t>
  </si>
  <si>
    <t>share of non-renewable sources in total energy consumption</t>
  </si>
  <si>
    <t>percentage;E1-5_AG37</t>
  </si>
  <si>
    <t>total energy consumption from renewable sources</t>
  </si>
  <si>
    <t>MWh;E1-5_33b</t>
  </si>
  <si>
    <t>fuel consumption for renewable sources (including biomass, biogas, nonfossil fuel waste, hydrogen from renewable sources, etc.)</t>
  </si>
  <si>
    <t>MWh;E1-5_33bvii</t>
  </si>
  <si>
    <t>consumption of purchased or acquired electricity, heat, steam, and cooling from renewable sources</t>
  </si>
  <si>
    <t>MWh;E1-5_33bviii</t>
  </si>
  <si>
    <t>consumption of self-generated non-fuel renewable energy</t>
  </si>
  <si>
    <t>MWh;E1-5_33bix</t>
  </si>
  <si>
    <t>share of renewable sources in total energy consumption</t>
  </si>
  <si>
    <t>total energy consumption</t>
  </si>
  <si>
    <t>MWh;E1-5_AG37</t>
  </si>
  <si>
    <t>following several steps for the measurement as described in ESRS E1-AG36</t>
  </si>
  <si>
    <t>E1-4_AG36</t>
  </si>
  <si>
    <t>following a tabular form as specified in ESRS E1-AG37</t>
  </si>
  <si>
    <t>E1-4_AG37</t>
  </si>
  <si>
    <t>Sub-topic 6: Energy intensity per net turnover</t>
  </si>
  <si>
    <t>You shall disclose information on your energy intensity per net turnover, specifically by</t>
  </si>
  <si>
    <t>dividing the total energy consumption from activities in high climate impact sectors (NACE A-H, L as defined in Regulation (EU) 2019/2088) by the net turnover from activities in such sectors</t>
  </si>
  <si>
    <t>MWh/MU;E1-6_AG40b</t>
  </si>
  <si>
    <t>presenting the information in a tabular form, containing (a) the energy intensity per net turnover for the fiscal year</t>
  </si>
  <si>
    <t>E1-6_AG41</t>
  </si>
  <si>
    <t>presenting the information in a tabular form, containing (b) the energy intensity per net turnover for the prior fiscal year</t>
  </si>
  <si>
    <t>MWh/MU;E1-6_AG41</t>
  </si>
  <si>
    <t>presenting the information in a tabular form, containing (c) the y-o-y change in energy intensity per net turnover</t>
  </si>
  <si>
    <t>percentage;E1-6_AG41</t>
  </si>
  <si>
    <t>including a cross-reference of the net turnover used to calculate the metric to a line item in the financial statements</t>
  </si>
  <si>
    <t>MU;E1-6_AG42a</t>
  </si>
  <si>
    <t>including a reconciliation from the total net turnover used in the financial statements to the net turnover used to calculate the metric; i.e. by presenting the "other" net turnover as the delta</t>
  </si>
  <si>
    <t>MU;E1-6_AG42b</t>
  </si>
  <si>
    <t>Sub-topic 7: GHG emissions</t>
  </si>
  <si>
    <t>You shall disclose your GHG emissions in a tabular form, specifically your</t>
  </si>
  <si>
    <t>gross Scope 1 GHG emissions, for the base year</t>
  </si>
  <si>
    <t>tCO2eq;E1-7,8,9,10_AG50</t>
  </si>
  <si>
    <r>
      <rPr>
        <sz val="10"/>
        <color theme="1"/>
        <rFont val="Arial"/>
      </rPr>
      <t xml:space="preserve">gross </t>
    </r>
    <r>
      <rPr>
        <b/>
        <sz val="10"/>
        <color theme="1"/>
        <rFont val="Arial"/>
      </rPr>
      <t>Scope 1</t>
    </r>
    <r>
      <rPr>
        <sz val="10"/>
        <color theme="1"/>
        <rFont val="Arial"/>
      </rPr>
      <t xml:space="preserve"> GHG emissions, for the fiscal year</t>
    </r>
  </si>
  <si>
    <t>tCO2eq;E1-7_40a</t>
  </si>
  <si>
    <t>change in gross Scope 1 GHG emissions, from base to fiscal year</t>
  </si>
  <si>
    <t>percentage;E1-7,8,9,10_AG50</t>
  </si>
  <si>
    <t>target gross Scope 1 GHG emissions for 2025</t>
  </si>
  <si>
    <t>target gross Scope 1 GHG emissions for 2030</t>
  </si>
  <si>
    <t>target gross Scope 1 GHG emissions for 2050 (maybe)</t>
  </si>
  <si>
    <t>the GHG emissions shall include emissions from stationary combustion, mobile combustion, process emissions and fugitive emissions; use suitable activity data that, amongst others, include the non-renewable fuel consumption and exclude any purchased, sold or transferred carbon credits or GHG allowances</t>
  </si>
  <si>
    <t>E1-7,8,9,10_AG45abd</t>
  </si>
  <si>
    <t>biogenic emissions of CO2 from the combustion or biodegradation of biomass seperately from Scope 1</t>
  </si>
  <si>
    <t>tCO2eq;E1-7,8,9,10_AG45c</t>
  </si>
  <si>
    <t>share of Scope 1 GHG emissions under regulated emissions trading schemes, for the base year</t>
  </si>
  <si>
    <t>share of Scope 1 GHG emissions under regulated emissions trading schemes, for the fiscal year</t>
  </si>
  <si>
    <t>percentage;E1-7_40b</t>
  </si>
  <si>
    <t>change in share of Scope 1 GHG emissions under regulated emissions trading schemes, from base to fiscal year</t>
  </si>
  <si>
    <t>target share of Scope 1 GHG emissions under regulated emissions trading schemes for 2025</t>
  </si>
  <si>
    <t>target share of Scope 1 GHG emissions under regulated emissions trading schemes for 2030</t>
  </si>
  <si>
    <t>target share of Scope 1 GHG emissions under regulated emissions trading schemes for 2050 (maybe)</t>
  </si>
  <si>
    <t>for the share of emissions under regulated emissions trading schemes, you shall consider GHG emissions from installations it operates and that are subject to regulated Emission Trading Schemes (ETS), including the EU-ETS, national ETS and non-EU ETS, if applicable; not include other emissions than those of CO2, CH4, N2O, HFCs, PFCs, SF6, NF3; ensure the same accounting period for gross Scope 1 GHG emissions and GHG emissions regulated under the ETS</t>
  </si>
  <si>
    <t>E1-7,8,9,10_AG46</t>
  </si>
  <si>
    <r>
      <rPr>
        <sz val="10"/>
        <color theme="1"/>
        <rFont val="Arial"/>
      </rPr>
      <t xml:space="preserve">gross </t>
    </r>
    <r>
      <rPr>
        <b/>
        <sz val="10"/>
        <color theme="1"/>
        <rFont val="Arial"/>
      </rPr>
      <t>location-based Scope 2</t>
    </r>
    <r>
      <rPr>
        <sz val="10"/>
        <color theme="1"/>
        <rFont val="Arial"/>
      </rPr>
      <t xml:space="preserve"> GHG emission, for the base year</t>
    </r>
  </si>
  <si>
    <t>gross location-based Scope 2 GHG emission, for the fiscal year</t>
  </si>
  <si>
    <t>tCO2eq;E1-7_43a</t>
  </si>
  <si>
    <t>change in gross location-based Scope 2 GHG emission, from base to fiscal year</t>
  </si>
  <si>
    <t>target gross location-based Scope 2 GHG emission for 2025</t>
  </si>
  <si>
    <t>target gross location-based Scope 2 GHG emission for 2030</t>
  </si>
  <si>
    <t>target gross location-based Scope 2 GHG emission for 2050 (maybe)</t>
  </si>
  <si>
    <t>note: location-based method quantifies Scope 2 GHG emissions based on average energy generation emission factors for defined locations, including local, subnational, or national boundaries (GHG Protocol, “Scope 2 Guidance”, Glossary, 2015).</t>
  </si>
  <si>
    <t>E1-7,8,9,10_AG47e</t>
  </si>
  <si>
    <r>
      <rPr>
        <sz val="10"/>
        <color theme="1"/>
        <rFont val="Arial"/>
      </rPr>
      <t xml:space="preserve">gross </t>
    </r>
    <r>
      <rPr>
        <b/>
        <sz val="10"/>
        <color theme="1"/>
        <rFont val="Arial"/>
      </rPr>
      <t>market-based Scope 2</t>
    </r>
    <r>
      <rPr>
        <sz val="10"/>
        <color theme="1"/>
        <rFont val="Arial"/>
      </rPr>
      <t xml:space="preserve"> GHG emission, for the base year</t>
    </r>
  </si>
  <si>
    <t>gross market-based Scope 2 GHG emission, for the fiscal year</t>
  </si>
  <si>
    <t>tCO2eq;E1-7_43b</t>
  </si>
  <si>
    <t>change in gross market-based Scope 2 GHG emission, from base to fiscal year</t>
  </si>
  <si>
    <t>target gross market-based Scope 2 GHG emission for 2025</t>
  </si>
  <si>
    <t>target gross market-based Scope 2 GHG emission for 2030</t>
  </si>
  <si>
    <t>target gross market-based Scope 2 GHG emission for 2050 (maybe)</t>
  </si>
  <si>
    <t>note: market-based method quantifies Scope 2 GHG emissions based on GHG emissions emitted by the generators from which the reporter contractually purchases electricity bundled with instruments, or unbundled instruments on their own (GHG Protocol, “Scope 2 Guidance”, Glossary, 2015).</t>
  </si>
  <si>
    <t>E1-7,8,9,10_AG47f</t>
  </si>
  <si>
    <t>follow the rules and instructions laid down in AG47</t>
  </si>
  <si>
    <t>E1-7,8,9,10_AG47</t>
  </si>
  <si>
    <r>
      <rPr>
        <sz val="10"/>
        <color theme="1"/>
        <rFont val="Arial"/>
      </rPr>
      <t xml:space="preserve">total gross </t>
    </r>
    <r>
      <rPr>
        <b/>
        <sz val="10"/>
        <color theme="1"/>
        <rFont val="Arial"/>
      </rPr>
      <t>Scope 3</t>
    </r>
    <r>
      <rPr>
        <sz val="10"/>
        <color theme="1"/>
        <rFont val="Arial"/>
      </rPr>
      <t xml:space="preserve"> emissions, for the base year</t>
    </r>
  </si>
  <si>
    <t>total gross Scope 3 emissions, for the fiscal year</t>
  </si>
  <si>
    <t>tCO2eq;E1-9_44</t>
  </si>
  <si>
    <t>change in total gross Scope 3 emissions, from base to fiscal year</t>
  </si>
  <si>
    <t>target total gross Scope 3 emissions for 2025</t>
  </si>
  <si>
    <t>target total gross Scope 3 emissions for 2030</t>
  </si>
  <si>
    <t>target total gross Scope 3 emissions for 2050 (maybe)</t>
  </si>
  <si>
    <t>gross Scope 3 emissions from upstream purchasing, for the base year</t>
  </si>
  <si>
    <t>gross Scope 3 emissions from upstream purchasing, for the fiscal year</t>
  </si>
  <si>
    <t>tCO2eq;E1-9_46i</t>
  </si>
  <si>
    <t>change in gross Scope 3 emissions from upstream purchasing, from base to fiscal year</t>
  </si>
  <si>
    <t>target gross Scope 3 emissions from upstream purchasing for 2025</t>
  </si>
  <si>
    <t>target gross Scope 3 emissions from upstream purchasing for 2030</t>
  </si>
  <si>
    <t>target gross Scope 3 emissions from upstream purchasing for 2050 (maybe)</t>
  </si>
  <si>
    <t>gross Scope 3 emissions from downstream sold products, for the base year</t>
  </si>
  <si>
    <t>gross Scope 3 emissions from downstream sold products, for the fiscal year</t>
  </si>
  <si>
    <t>tCO2eq;E1-9_46ii</t>
  </si>
  <si>
    <t>total GHG emissions</t>
  </si>
  <si>
    <t>tCO2eq;E1-10_47</t>
  </si>
  <si>
    <t>GHG emissions should be reported following the principles, requirements and guidance provided by the GHG Protocol Corporate Standard (version 2004) and GRI 305 (version 2016) and you may consider the organisational environmental footprint method for compiling its GHG emissions (Commission Recommendation (EU) 2021/2279)</t>
  </si>
  <si>
    <t>E1-7,8,9,10_AG43a</t>
  </si>
  <si>
    <t>E1-7,8,9,10_AG43b</t>
  </si>
  <si>
    <t>Sub-topic 8: GHG intensity</t>
  </si>
  <si>
    <t>You shall disclose information on your GHG intensity per net turnover, specifically by</t>
  </si>
  <si>
    <t>dividing the total GHG emissions by net turnover for the market-based method for the fiscal year</t>
  </si>
  <si>
    <t>tCO2eq/MU;E1-11_AG55a</t>
  </si>
  <si>
    <t>presenting the information in a tabular form, containing the GHG intensity per net turnover for the market-based method for the prior fiscal year</t>
  </si>
  <si>
    <t>presenting the information in a tabular form, containing the change in GHG intensity per net turnover for the market-based method from fiscal year to prior fiscal year</t>
  </si>
  <si>
    <t>percentage;E1-11_AG56</t>
  </si>
  <si>
    <t>dividing the total GHG emissions by net turnover for the location-based method</t>
  </si>
  <si>
    <t>presenting the information in a tabular form, containing the GHG intensity per net turnover for the location-based method for the prior fiscal year</t>
  </si>
  <si>
    <t>presenting the information in a tabular form, containing the change in GHG intensity per net turnover for the location-based method from fiscal year to prior fiscal year</t>
  </si>
  <si>
    <t>MU;E1-11_AG57a</t>
  </si>
  <si>
    <t>MU;E1-11_AG57b</t>
  </si>
  <si>
    <t>Sub-topic 9: GHG removals</t>
  </si>
  <si>
    <t>You shall disclose information on your GHG removals from own operations and in the value chain, by disclosing</t>
  </si>
  <si>
    <t>the total amount of GHG removals from own operations, broken down by removal activity</t>
  </si>
  <si>
    <t>tCO2eq;E1-12_55a</t>
  </si>
  <si>
    <t>the total amount of GHG removals in the value chain, broken down by removal activity</t>
  </si>
  <si>
    <t>a description of each removal activity that includes the GHGs concerned, whether removal and storage are biogenic (e.g., afforestation, reforestation, forest restoration, urban tree planting, agroforestry, building soil carbon, etc.), technological (e.g., direct air capture), or hybrid (e.g., bioenergy with CO2 capture and storage) and technological details; if applicable, a brief explanation whether the activity qualifies as a nature-based solutions; and how the risk of non-permanence is managed, including determining and monitoring of leakage; and calculation assumptions, methodologies and frameworks applied</t>
  </si>
  <si>
    <t>narrative;E1-12_55bc</t>
  </si>
  <si>
    <t>if applicable, explain the role of removals for its climate change mitigation policy</t>
  </si>
  <si>
    <t>narrative;E1-12_AG60c</t>
  </si>
  <si>
    <t>Sub-topic 10: GHG mitigation projects financed through carbon credits</t>
  </si>
  <si>
    <t xml:space="preserve">You shall disclose the amount of GHG emission reductions or removals from climate change mitigation projects outside its value chain it has financed through the purchase of carbon credits, by disclosing </t>
  </si>
  <si>
    <t>the total amount of carbon credits that are verified against recognised national or international quality standards and cancelled in the reporting period</t>
  </si>
  <si>
    <t>tCO2eq;E1-13_58a</t>
  </si>
  <si>
    <t>the share of reduction projects of the total carbon credits</t>
  </si>
  <si>
    <t>percentage;E1-13_58ai</t>
  </si>
  <si>
    <t>the share of removal projects of the total carbon credits</t>
  </si>
  <si>
    <t>the share of each recognised quality standard of the total carbon credits</t>
  </si>
  <si>
    <t>percentage;E1-13_58aii</t>
  </si>
  <si>
    <t>the share issued from projects of the European Union of the total carbon credits</t>
  </si>
  <si>
    <t>percentage;E1-13_58aiii</t>
  </si>
  <si>
    <t>if applicable, the share that qualifies as corresponding adjustments under Art. 6 of the Paris Agreement of the total carbon credits</t>
  </si>
  <si>
    <t>percentage;E1-13_58aiv</t>
  </si>
  <si>
    <t>the total amount planned to be cancelled in the future, based on contractual requirements</t>
  </si>
  <si>
    <t>tCO2eq;E1-13_58b</t>
  </si>
  <si>
    <t>if applicable, an explanation of the role of carbon credits in your climate change mitigation policy</t>
  </si>
  <si>
    <t>narrative;E1-13_AG65a</t>
  </si>
  <si>
    <t>Sub-topic 11: Avoided GHG emissions from products and services</t>
  </si>
  <si>
    <t>You may disclose your avoided GHG emissions, specifically by</t>
  </si>
  <si>
    <t>Sub-topic 12: Potential financial effects from material risks and opportunities</t>
  </si>
  <si>
    <t>You shall disclose the estimated potential financial effects from material risks and opportunities, specifically by</t>
  </si>
  <si>
    <t>id</t>
  </si>
  <si>
    <t>esg</t>
  </si>
  <si>
    <t>subtopic</t>
  </si>
  <si>
    <t>condition</t>
  </si>
  <si>
    <t>item</t>
  </si>
  <si>
    <t>unit</t>
  </si>
  <si>
    <t>time</t>
  </si>
  <si>
    <t>efrag</t>
  </si>
  <si>
    <t>efrag_DR</t>
  </si>
  <si>
    <t>efrag_para</t>
  </si>
  <si>
    <t>issb</t>
  </si>
  <si>
    <t>issb_ref</t>
  </si>
  <si>
    <t>gri</t>
  </si>
  <si>
    <t>gri_ref</t>
  </si>
  <si>
    <t>e</t>
  </si>
  <si>
    <t>strategy and governance</t>
  </si>
  <si>
    <t>transition plan</t>
  </si>
  <si>
    <t>if there is a transition plan</t>
  </si>
  <si>
    <t>conditionally</t>
  </si>
  <si>
    <t>E1-1</t>
  </si>
  <si>
    <t>15a</t>
  </si>
  <si>
    <t>15b</t>
  </si>
  <si>
    <t>15c</t>
  </si>
  <si>
    <t>the locked-in GHG emissions from key assets</t>
  </si>
  <si>
    <t>FY</t>
  </si>
  <si>
    <t>15d</t>
  </si>
  <si>
    <t>the locked-in GHG emissions from key products</t>
  </si>
  <si>
    <t>15e</t>
  </si>
  <si>
    <t>15f</t>
  </si>
  <si>
    <t>15g</t>
  </si>
  <si>
    <t>if there is no transition plan</t>
  </si>
  <si>
    <t>AG2</t>
  </si>
  <si>
    <t>general governance</t>
  </si>
  <si>
    <t>the identity of the body or individual within a body responsible for oversight of climate-related risks and opportunities</t>
  </si>
  <si>
    <t>mandatory</t>
  </si>
  <si>
    <t>5a</t>
  </si>
  <si>
    <t>how the body’s responsibilities for climate-related risks and opportunities are reflected in the entity’s terms of reference</t>
  </si>
  <si>
    <t>5b</t>
  </si>
  <si>
    <t>how the body’s responsibilities for climate-related risks and opportunities are reflected in the entity’s board mandates</t>
  </si>
  <si>
    <t>how the body’s responsibilities for climate-related risks and opportunities are reflected in the entity’s other related policies</t>
  </si>
  <si>
    <t>how the body ensures that the appropriate skills and competencies are available to oversee strategies designed to respond to climate-related risks and opportunities</t>
  </si>
  <si>
    <t>5c</t>
  </si>
  <si>
    <t>how and how often the body and its committees (audit, risk or other committees) are informed about climate-related risks and opportunities</t>
  </si>
  <si>
    <t>5d</t>
  </si>
  <si>
    <t>how the body and its committees consider climate-related risks and opportunities when overseeing the entity’s strategy, its decisions on major transactions, and its risk management policies, including any assessment of trade-offs and analysis of sensitivity to uncertainty that may be required</t>
  </si>
  <si>
    <t>5e</t>
  </si>
  <si>
    <t>how the body and its committees oversee the setting of targets related to significant climate-related risks and opportunities</t>
  </si>
  <si>
    <t>5f</t>
  </si>
  <si>
    <t>how the body and its committees monitor progress towards targets</t>
  </si>
  <si>
    <t>a description of management’s role in assessing and managing climaterelated risks and opportunities</t>
  </si>
  <si>
    <t>5g</t>
  </si>
  <si>
    <t>whether that role is delegated to a specific management-level position or committee</t>
  </si>
  <si>
    <t>how oversight is exercised over that position or committee</t>
  </si>
  <si>
    <t>whether dedicated controls and procedures are applied to management of climate-related risks and opportunities and, if so, how they are integrated with other internal functions</t>
  </si>
  <si>
    <t>description of R&amp;O</t>
  </si>
  <si>
    <t>a description of significant climate-related risks and opportunities that it reasonably expects could affect its business model, strategy and cash flows, its access to finance and its cost of capital</t>
  </si>
  <si>
    <t>short-term</t>
  </si>
  <si>
    <t>9a</t>
  </si>
  <si>
    <t>medium-term</t>
  </si>
  <si>
    <t>long-term</t>
  </si>
  <si>
    <t>definition of short, medium and long-term</t>
  </si>
  <si>
    <t>9b</t>
  </si>
  <si>
    <t>how the definitions of short, medium and long-term are linked to the entity's strategic planning horizons and capital allocation plans</t>
  </si>
  <si>
    <t>whether the risks identified are physical risks or transition risks</t>
  </si>
  <si>
    <t>9c</t>
  </si>
  <si>
    <t>current and anticipated effects of significant climate-related risks and opportunities on its business model</t>
  </si>
  <si>
    <t>a description of the current and anticipated effects of significant climate-related risks and opportunities on its value chain</t>
  </si>
  <si>
    <t>12a</t>
  </si>
  <si>
    <t>a description of where in its value chain significant climate-related risks and opportunities are concentrated</t>
  </si>
  <si>
    <t>12b</t>
  </si>
  <si>
    <t>general strategy</t>
  </si>
  <si>
    <t xml:space="preserve">information about current and anticipated changes to its business model changes the entity is making in strategy and resource allocation to address the risks and opportunities </t>
  </si>
  <si>
    <t>13ai1</t>
  </si>
  <si>
    <t>plans and critical assumptions for legacy assets</t>
  </si>
  <si>
    <t>strategies to manage carbon-, energy- and water-intensive operations</t>
  </si>
  <si>
    <t>strategies to decommission carbon-, energy- and water-intensive operations</t>
  </si>
  <si>
    <t>information about direct adaptation and mitigation efforts it is undertaking</t>
  </si>
  <si>
    <t>13ai2</t>
  </si>
  <si>
    <t xml:space="preserve">information about indirect adaptation and mitigation efforts it is undertaking </t>
  </si>
  <si>
    <t>13ai3</t>
  </si>
  <si>
    <t>effects of significant climate-related risks and opportunities on its financial position, financial performance and cash flows for the reporting period</t>
  </si>
  <si>
    <t>8d/14</t>
  </si>
  <si>
    <t>anticipated effects of significant climate-related risks and opportunities on its financial position, financial performance and cash flows</t>
  </si>
  <si>
    <t>climate resilience of its strategy (including its business model) to significant physical risks and significant transition risks</t>
  </si>
  <si>
    <t>8e/15</t>
  </si>
  <si>
    <t>policies, targets, action plans and resources</t>
  </si>
  <si>
    <t>policies for climate change mitigation and adaptation</t>
  </si>
  <si>
    <t>E1-2</t>
  </si>
  <si>
    <t>AG24</t>
  </si>
  <si>
    <t>AG25</t>
  </si>
  <si>
    <t>AG24_AG25</t>
  </si>
  <si>
    <t>19</t>
  </si>
  <si>
    <t>climate-related targets</t>
  </si>
  <si>
    <t>if there are no climate-related targets</t>
  </si>
  <si>
    <t>if and when such targets will be adopted</t>
  </si>
  <si>
    <t>E1-3</t>
  </si>
  <si>
    <t>27a</t>
  </si>
  <si>
    <t>27b</t>
  </si>
  <si>
    <t>for climate-related targets</t>
  </si>
  <si>
    <t>24a</t>
  </si>
  <si>
    <t>24b</t>
  </si>
  <si>
    <t>24c_AG28a</t>
  </si>
  <si>
    <t>the extent to which the targets rely on the use of carbon offsets</t>
  </si>
  <si>
    <t>not relevant</t>
  </si>
  <si>
    <t>13biii1</t>
  </si>
  <si>
    <t>whether the offsets will be subject to a third-party offset verification or certification scheme (certified carbon offset), and if so, which scheme, or schemes</t>
  </si>
  <si>
    <t>13biii2</t>
  </si>
  <si>
    <t>the type of carbon offset, including whether the offset will be nature-based or based on technological carbon removals and whether the amount intended to be achieved is through carbon removal or emission avoidance</t>
  </si>
  <si>
    <t>13biii3</t>
  </si>
  <si>
    <t>any other significant factors necessary for users to understand the credibility and integrity of offsets intended to be used by the entity</t>
  </si>
  <si>
    <t>13biii4</t>
  </si>
  <si>
    <t>24d</t>
  </si>
  <si>
    <t>305-5c</t>
  </si>
  <si>
    <t>the rationale for choosing the baseline or base year</t>
  </si>
  <si>
    <t>24e</t>
  </si>
  <si>
    <t>24f</t>
  </si>
  <si>
    <t>305-5e</t>
  </si>
  <si>
    <t>24g</t>
  </si>
  <si>
    <t>24h</t>
  </si>
  <si>
    <t>13c</t>
  </si>
  <si>
    <t>information on how the target is monitored</t>
  </si>
  <si>
    <t>information on how the target is reviewed</t>
  </si>
  <si>
    <t>13bi</t>
  </si>
  <si>
    <t>for GHG emission reduction targets only</t>
  </si>
  <si>
    <t>if meaningful</t>
  </si>
  <si>
    <t>24c</t>
  </si>
  <si>
    <t>if available</t>
  </si>
  <si>
    <t>AG31c</t>
  </si>
  <si>
    <t>for net-zero targets</t>
  </si>
  <si>
    <t>the scope, methodologies and frameworks applied</t>
  </si>
  <si>
    <t>25</t>
  </si>
  <si>
    <t>for GHG neutrality claims</t>
  </si>
  <si>
    <t>26</t>
  </si>
  <si>
    <t>GHG emissions reduced as a direct result of reduction initiatives</t>
  </si>
  <si>
    <t>included</t>
  </si>
  <si>
    <t>305-5a</t>
  </si>
  <si>
    <t>gases uncluded in the calculation; whether CO2, CH4, N2O, HFCs, PFCs, SF6, NF3, or all</t>
  </si>
  <si>
    <t>305-5b</t>
  </si>
  <si>
    <t>Scopes in which reductions took place (Scope 1, 2, and/or 3)</t>
  </si>
  <si>
    <t>305-5d</t>
  </si>
  <si>
    <t>the amount of the entity’s emission target to be achieved through emission reductions within the entity’s value chain</t>
  </si>
  <si>
    <t>13bii</t>
  </si>
  <si>
    <t>energy-consumption targets</t>
  </si>
  <si>
    <t>reductions in energy consumption achieved as a direct result of conservation and efficiency initiatives</t>
  </si>
  <si>
    <t>J</t>
  </si>
  <si>
    <t>302-4a</t>
  </si>
  <si>
    <t>types of energy included in the reductions; whether fuel, electricity, heating, cooling, steam, or all</t>
  </si>
  <si>
    <t>302-4b</t>
  </si>
  <si>
    <t>either</t>
  </si>
  <si>
    <t>basis for calculating reductions in energy consumption: base year</t>
  </si>
  <si>
    <t>302-4c</t>
  </si>
  <si>
    <t>basis for calculating reductions in energy consumption: baseline</t>
  </si>
  <si>
    <t>rationale for choosing the base year or baseline</t>
  </si>
  <si>
    <t>standards, methodologies, assumptions, and/or calculation tools used</t>
  </si>
  <si>
    <t>302-4d</t>
  </si>
  <si>
    <t>reduction in energy-requirements of products and services</t>
  </si>
  <si>
    <t>reductions in energy requirements of sold products and services achieved</t>
  </si>
  <si>
    <t>302-5a</t>
  </si>
  <si>
    <t>302-5b</t>
  </si>
  <si>
    <t>302-5c</t>
  </si>
  <si>
    <t>action plans and resources</t>
  </si>
  <si>
    <t>if an action plan can be disclosed</t>
  </si>
  <si>
    <t>1-3</t>
  </si>
  <si>
    <t>104a</t>
  </si>
  <si>
    <t>104b</t>
  </si>
  <si>
    <t>104c</t>
  </si>
  <si>
    <t>104d</t>
  </si>
  <si>
    <t>if applicable</t>
  </si>
  <si>
    <t>104e</t>
  </si>
  <si>
    <t>104f</t>
  </si>
  <si>
    <t>104g</t>
  </si>
  <si>
    <t>E1-4</t>
  </si>
  <si>
    <t>AG33a</t>
  </si>
  <si>
    <t>AG33b</t>
  </si>
  <si>
    <t>AG33c</t>
  </si>
  <si>
    <t>AG33d</t>
  </si>
  <si>
    <t>significant adverse impacts on people or the environment that key actions may cause or contribute to, if any.</t>
  </si>
  <si>
    <t>AG33e</t>
  </si>
  <si>
    <t>30a</t>
  </si>
  <si>
    <t>MU</t>
  </si>
  <si>
    <t>30b</t>
  </si>
  <si>
    <t>where the implementation of an action plan requires significant operational expenses and/or investments</t>
  </si>
  <si>
    <t>105a</t>
  </si>
  <si>
    <t>105b</t>
  </si>
  <si>
    <t>if an action plan cannot be disclosed</t>
  </si>
  <si>
    <t>106</t>
  </si>
  <si>
    <t>voluntary</t>
  </si>
  <si>
    <t>energy consumption and mix</t>
  </si>
  <si>
    <t>MWh</t>
  </si>
  <si>
    <t>E1-5</t>
  </si>
  <si>
    <t>33a</t>
  </si>
  <si>
    <t>33ai</t>
  </si>
  <si>
    <t>33aii</t>
  </si>
  <si>
    <t>33aiii</t>
  </si>
  <si>
    <t>33aiv</t>
  </si>
  <si>
    <t>33av</t>
  </si>
  <si>
    <t>consumption of purchased or acquired electricity from non-renewable sources</t>
  </si>
  <si>
    <t>33avi</t>
  </si>
  <si>
    <t>consumption of purchased or acquired heat from non-renewable sources</t>
  </si>
  <si>
    <t>consumption of purchased or acquired steam from non-renewable sources</t>
  </si>
  <si>
    <t>consumption of purchased or acquired cooling from non-renewable sources</t>
  </si>
  <si>
    <t>percentage</t>
  </si>
  <si>
    <t>AG37</t>
  </si>
  <si>
    <t>total fuel consumption within the organization from non-renewable sources</t>
  </si>
  <si>
    <t>302-1a</t>
  </si>
  <si>
    <t>fuel types used of the fuel consumption from non-renewable sources</t>
  </si>
  <si>
    <t>33b</t>
  </si>
  <si>
    <t>33bvii</t>
  </si>
  <si>
    <t>total fuel consumption within the organization from renewable sources</t>
  </si>
  <si>
    <t>302-1b</t>
  </si>
  <si>
    <t>consumption of purchased or acquired electricity from renewable sources</t>
  </si>
  <si>
    <t>33bviii</t>
  </si>
  <si>
    <t>consumption of purchased or acquired heat from renewable sources</t>
  </si>
  <si>
    <t>consumption of purchased or acquired steam from renewable sources</t>
  </si>
  <si>
    <t>consumption of purchased or acquired cooling from renewable sources</t>
  </si>
  <si>
    <t>33bix</t>
  </si>
  <si>
    <t>total electricity consumption</t>
  </si>
  <si>
    <t>302-1ci</t>
  </si>
  <si>
    <t>Wh</t>
  </si>
  <si>
    <t>total heating consumption</t>
  </si>
  <si>
    <t>302-1cii</t>
  </si>
  <si>
    <t>total cooling consumption</t>
  </si>
  <si>
    <t>302-1ciii</t>
  </si>
  <si>
    <t>total steam consumption</t>
  </si>
  <si>
    <t>302-1civ</t>
  </si>
  <si>
    <t>total electricity sold</t>
  </si>
  <si>
    <t>302-1di</t>
  </si>
  <si>
    <t>total heating sold</t>
  </si>
  <si>
    <t>302-1dii</t>
  </si>
  <si>
    <t>total cooling sold</t>
  </si>
  <si>
    <t>302-1diii</t>
  </si>
  <si>
    <t>total steam sold</t>
  </si>
  <si>
    <t>302-1div</t>
  </si>
  <si>
    <t>302-1e</t>
  </si>
  <si>
    <t>302-1f</t>
  </si>
  <si>
    <t>sources of the conversion factors used</t>
  </si>
  <si>
    <t>202-1g</t>
  </si>
  <si>
    <t>energy consumption outside of the organization</t>
  </si>
  <si>
    <t>302-2a</t>
  </si>
  <si>
    <t>302-2b</t>
  </si>
  <si>
    <t>energy intensity</t>
  </si>
  <si>
    <t>MWh/MU</t>
  </si>
  <si>
    <t>E1-6</t>
  </si>
  <si>
    <t>AG40b</t>
  </si>
  <si>
    <t>302-3a</t>
  </si>
  <si>
    <t>energy intensity ratio - other than energy intensity per net turnover</t>
  </si>
  <si>
    <t>quantitative</t>
  </si>
  <si>
    <t>organization-specific metric for the ratio</t>
  </si>
  <si>
    <t>302-3b</t>
  </si>
  <si>
    <t>types of energy included in the intensity ratio; whether fuel, electricity, heating, cooling, steam, or all.</t>
  </si>
  <si>
    <t>302-3c</t>
  </si>
  <si>
    <t>whether the ratio uses energy consumption within the organization, outside of it, or both</t>
  </si>
  <si>
    <t>302-3d</t>
  </si>
  <si>
    <t>FY-1</t>
  </si>
  <si>
    <t>AG41</t>
  </si>
  <si>
    <t>AG42a</t>
  </si>
  <si>
    <t>if above not possible</t>
  </si>
  <si>
    <t>AG42b</t>
  </si>
  <si>
    <t>base year for the calculation of Scope 1, 2 and 3 information</t>
  </si>
  <si>
    <t>year</t>
  </si>
  <si>
    <t>E1-7,8,9,10</t>
  </si>
  <si>
    <t>AG50</t>
  </si>
  <si>
    <t>305-1d</t>
  </si>
  <si>
    <t>rationale for choosing the base year</t>
  </si>
  <si>
    <t>305-1di</t>
  </si>
  <si>
    <t>305-1diii</t>
  </si>
  <si>
    <t>disclosing Scope 1, 2 and 3 information in a tabular format</t>
  </si>
  <si>
    <t>breakdown of Scope 1 GHG emissions by country, operating segments, economic activity, subsidiary, GHG (CO2, CH4, N2O, HFCs, PFCs, SF6, NF3) or source type (stationary combustion, mobile combustion, process emissions, fugitive emissions)</t>
  </si>
  <si>
    <t>as appropriate</t>
  </si>
  <si>
    <t>AG44</t>
  </si>
  <si>
    <t>recommended</t>
  </si>
  <si>
    <t>305-2.2.5_2.4.5_2.6.5</t>
  </si>
  <si>
    <t>total GHG emissions, location-based</t>
  </si>
  <si>
    <t>comparative</t>
  </si>
  <si>
    <t>E1-10</t>
  </si>
  <si>
    <t>change in total GHG emissions, location-based</t>
  </si>
  <si>
    <t>FY/FY-1</t>
  </si>
  <si>
    <t>target total GHG emissions, location-based</t>
  </si>
  <si>
    <t>target/base</t>
  </si>
  <si>
    <t>total GHG emissions, market-based</t>
  </si>
  <si>
    <t>change in total GHG emissions, market-based</t>
  </si>
  <si>
    <t>target total GHG emissions, market-based</t>
  </si>
  <si>
    <t>AG52</t>
  </si>
  <si>
    <t>AG53</t>
  </si>
  <si>
    <t>Scope 1 GHG emissions</t>
  </si>
  <si>
    <t>gross Scope 1 GHG emissions</t>
  </si>
  <si>
    <t>305-1dii</t>
  </si>
  <si>
    <t>E1-7</t>
  </si>
  <si>
    <t>40a</t>
  </si>
  <si>
    <t>21ai1</t>
  </si>
  <si>
    <t>305-1a</t>
  </si>
  <si>
    <t>change in gross Scope 1 GHG emissions</t>
  </si>
  <si>
    <t>target gross Scope 1 GHG emissions</t>
  </si>
  <si>
    <t>biogenic emissions of CO2 from the combustion or biodegradation of biomass seperately</t>
  </si>
  <si>
    <t>AG45c</t>
  </si>
  <si>
    <t>305-1c</t>
  </si>
  <si>
    <t>share of Scope 1 GHG emissions under regulated emissions trading schemes</t>
  </si>
  <si>
    <t>40b</t>
  </si>
  <si>
    <t>change in share of Scope 1 GHG emissions under regulated emissions trading schemes</t>
  </si>
  <si>
    <t>target share of Scope 1 GHG emissions under regulated emissions trading schemes</t>
  </si>
  <si>
    <t>methodologies and emissions factors used to calculate or measure GHG emissions, providing a reference or link to any calculation tools used</t>
  </si>
  <si>
    <t>AG43e</t>
  </si>
  <si>
    <t>305-1e</t>
  </si>
  <si>
    <t>305-1b</t>
  </si>
  <si>
    <t>consolidation approach for emissions; whether equity share, financial control, or operational control</t>
  </si>
  <si>
    <t>305-1f</t>
  </si>
  <si>
    <t>gross Scope 1 GHG emissions for associates, joint ventures, unconsolidated subsidiaries or affiliates (not included in the consolidated accounting group)</t>
  </si>
  <si>
    <t>21aiii2</t>
  </si>
  <si>
    <t>Scope 2 GHG emissions</t>
  </si>
  <si>
    <t>gross Scope 2 GHG emissions</t>
  </si>
  <si>
    <t>E1-8</t>
  </si>
  <si>
    <t>43a</t>
  </si>
  <si>
    <t>21ai2</t>
  </si>
  <si>
    <t>305-2a</t>
  </si>
  <si>
    <t>gross Scope 2 GHG emissions, location-based</t>
  </si>
  <si>
    <t>305-2dii</t>
  </si>
  <si>
    <t>change in gross Scope 2 GHG emissions, location-based</t>
  </si>
  <si>
    <t>target gross Scope 2 GHG emissions, location-based</t>
  </si>
  <si>
    <t>gross Scope 2 GHG emissions, market-based</t>
  </si>
  <si>
    <t>43b</t>
  </si>
  <si>
    <t>305-2b</t>
  </si>
  <si>
    <t>change in gross Scope 2 GHG emissions, market-based</t>
  </si>
  <si>
    <t>target gross Scope 2 GHG emissions, market-based</t>
  </si>
  <si>
    <t>AG47g</t>
  </si>
  <si>
    <t>305-2c</t>
  </si>
  <si>
    <t>gross Scope 2 GHG emissions for associates, joint ventures, unconsolidated subsidiaries or affiliates (not included in the consolidated accounting group)</t>
  </si>
  <si>
    <t>Scope 3 GHG emissions</t>
  </si>
  <si>
    <t>total gross Scope 3 emissions</t>
  </si>
  <si>
    <t>305-3eii</t>
  </si>
  <si>
    <t>E1-9</t>
  </si>
  <si>
    <t>44</t>
  </si>
  <si>
    <t>21ai3</t>
  </si>
  <si>
    <t>305-3a</t>
  </si>
  <si>
    <t>change in total gross Scope 3 emissions</t>
  </si>
  <si>
    <t>target total gross Scope 3 emissions</t>
  </si>
  <si>
    <t>biogenic emissions of CO2 from the combustion or biodegradation of biomass</t>
  </si>
  <si>
    <t>AG48k</t>
  </si>
  <si>
    <t>305-3c</t>
  </si>
  <si>
    <t>disclose for each significant Scope 3 GHG emissions category, the boundaries considered, the calculation methods for estimating the GHG emissions as well as if and which calculation tools were applied</t>
  </si>
  <si>
    <t>AG48h</t>
  </si>
  <si>
    <t>AG48j</t>
  </si>
  <si>
    <t>305-3d</t>
  </si>
  <si>
    <t>disclose the percentage of emissions calculated using primary data obtained from suppliers or other value chain partners</t>
  </si>
  <si>
    <t>AG48g</t>
  </si>
  <si>
    <t>305-3b</t>
  </si>
  <si>
    <t>gross Scope 3 emissions from upstream purchasing</t>
  </si>
  <si>
    <t>46i</t>
  </si>
  <si>
    <t>change in gross Scope 3 emissions from upstream purchasing</t>
  </si>
  <si>
    <t>target gross Scope 3 emissions from upstream purchasing</t>
  </si>
  <si>
    <t>gross Scope 3 emissions from cloud computing and data centre services</t>
  </si>
  <si>
    <t>change in gross Scope 3 emissions from cloud computing and data centre services</t>
  </si>
  <si>
    <t>target gross Scope 3 emissions from cloud computing and data centre services</t>
  </si>
  <si>
    <t>gross Scope 3 emissions from downstream sold products</t>
  </si>
  <si>
    <t>46ii</t>
  </si>
  <si>
    <t>change in gross Scope 3 emissions from downstream sold products</t>
  </si>
  <si>
    <t>target gross Scope 3 emissions from downstream sold products</t>
  </si>
  <si>
    <t>gross Scope 3 emissions from goods transportation</t>
  </si>
  <si>
    <t>46iii</t>
  </si>
  <si>
    <t>change in gross Scope 3 emissions from goods transportation</t>
  </si>
  <si>
    <t>target gross Scope 3 emissions from goods transportation</t>
  </si>
  <si>
    <t>gross Scope 3 emissions from travels</t>
  </si>
  <si>
    <t>46iv</t>
  </si>
  <si>
    <t>change in gross Scope 3 emissions from travels</t>
  </si>
  <si>
    <t>target gross Scope 3 emissions from travels</t>
  </si>
  <si>
    <t>gross Scope 3 emissions from financial investments</t>
  </si>
  <si>
    <t>46v</t>
  </si>
  <si>
    <t>change in gross Scope 3 emissions from financial investments</t>
  </si>
  <si>
    <t>target gross Scope 3 emissions from financial investments</t>
  </si>
  <si>
    <t>other emissions</t>
  </si>
  <si>
    <t>production, imports, and exports of ODS</t>
  </si>
  <si>
    <t>tCFC-11eq</t>
  </si>
  <si>
    <t>305-6a</t>
  </si>
  <si>
    <t>substances included in the calculation</t>
  </si>
  <si>
    <t>305-6b</t>
  </si>
  <si>
    <t>sources of the emissions factors used</t>
  </si>
  <si>
    <t>305-6c</t>
  </si>
  <si>
    <t>standards, methodologies, assumptions and/or calculation tools used</t>
  </si>
  <si>
    <t>305-6d</t>
  </si>
  <si>
    <t>either in kg or multiples</t>
  </si>
  <si>
    <t>NOx</t>
  </si>
  <si>
    <t>kg</t>
  </si>
  <si>
    <t>305-7ai</t>
  </si>
  <si>
    <t>SOx</t>
  </si>
  <si>
    <t>305-7aii</t>
  </si>
  <si>
    <t>Persistent organic pollutants (POP)</t>
  </si>
  <si>
    <t>305-7aiii</t>
  </si>
  <si>
    <t>Volatile organic compounds (VOC)</t>
  </si>
  <si>
    <t>305-7aiv</t>
  </si>
  <si>
    <t>Hazardous air pollutants (HAP)</t>
  </si>
  <si>
    <t>305-7v</t>
  </si>
  <si>
    <t>Particulate matter (PM)</t>
  </si>
  <si>
    <t>305-7vi</t>
  </si>
  <si>
    <t>305-7b</t>
  </si>
  <si>
    <t>305-7c</t>
  </si>
  <si>
    <t>GHG intensity</t>
  </si>
  <si>
    <t>tCO2eq/MU</t>
  </si>
  <si>
    <t>E1-11</t>
  </si>
  <si>
    <t>AG55a</t>
  </si>
  <si>
    <t>305-4a</t>
  </si>
  <si>
    <t>AG56</t>
  </si>
  <si>
    <t>AG57a</t>
  </si>
  <si>
    <t>AG57b</t>
  </si>
  <si>
    <t>GHG emission intensity ratio - other than GHG/net turnover</t>
  </si>
  <si>
    <t>the organization-specific metric (i.e., the denominator) chosen to calculate the metric</t>
  </si>
  <si>
    <t>305-4b</t>
  </si>
  <si>
    <t>types of GHG emissions included in the inensity ration (Scope 1, 2 and/or 3)</t>
  </si>
  <si>
    <t>305-4c</t>
  </si>
  <si>
    <t>305-4d</t>
  </si>
  <si>
    <t>GHG removals</t>
  </si>
  <si>
    <t>E1-12</t>
  </si>
  <si>
    <t>55a</t>
  </si>
  <si>
    <t>55bc</t>
  </si>
  <si>
    <t>AG60c</t>
  </si>
  <si>
    <t>E1-13</t>
  </si>
  <si>
    <t>58a</t>
  </si>
  <si>
    <t>58ai</t>
  </si>
  <si>
    <t>58aii</t>
  </si>
  <si>
    <t>58aiii</t>
  </si>
  <si>
    <t>58aiv</t>
  </si>
  <si>
    <t>58b</t>
  </si>
  <si>
    <t>AG65a</t>
  </si>
  <si>
    <t>avoided GHG emissions from products and services</t>
  </si>
  <si>
    <t>the estimated total avoided GHG emissions from its products and services</t>
  </si>
  <si>
    <t>E1-14</t>
  </si>
  <si>
    <t>base</t>
  </si>
  <si>
    <t>AG69</t>
  </si>
  <si>
    <t>if E1-14_59 is disclosed</t>
  </si>
  <si>
    <t>assumptions made, data sources used and methodologies applied to estimate the comparative impacts (baseline and reference products for assessing additionality)</t>
  </si>
  <si>
    <t>61ab</t>
  </si>
  <si>
    <t>percentage of the product(s), on which avoided emissions are disclosed, in terms of the undertaking’s total product portfolio</t>
  </si>
  <si>
    <t>AG68ci</t>
  </si>
  <si>
    <t>whether attributional or consequential approaches have been used for the assessment</t>
  </si>
  <si>
    <t>AG68cii</t>
  </si>
  <si>
    <t>when using the attributional approach</t>
  </si>
  <si>
    <t>the assessed and reference products, why they were selected, the life cycle GHG emissions of each, and which life cycle GHG emissions have been omitted, if at all</t>
  </si>
  <si>
    <t>AG68ciii</t>
  </si>
  <si>
    <t>when using the consequential approach</t>
  </si>
  <si>
    <t>the baseline and policy scenarios, why they were selected, the GHG emissions of each, and which GHG emissions have been omitted if at all</t>
  </si>
  <si>
    <t>AG68civ</t>
  </si>
  <si>
    <t>if attribution to different entities in the undertaking’s value chain is attempted</t>
  </si>
  <si>
    <t>the attribution method and ratio</t>
  </si>
  <si>
    <t>AG68cv</t>
  </si>
  <si>
    <t>a quantitative estimate or qualitative description of the uncertainty of the results</t>
  </si>
  <si>
    <t>AG68cvi</t>
  </si>
  <si>
    <t>the range of results from sensitivity analyses for key parameters and assumptions</t>
  </si>
  <si>
    <t>explain why GHG reductions are additional, i.e., why they would not have occurred in the absence of the product sales to customers and demonstrate that the reference products (attributional approach) or the baseline (consequential method) are above the average market performance and exceed EU and Member states’ regulatory requirements</t>
  </si>
  <si>
    <t>AG68cvii</t>
  </si>
  <si>
    <t>the trade-offs with other environmental impacts, in the case that an undertaking’s product has significant adverse impacts on other environmental media, such as on air, soil or water</t>
  </si>
  <si>
    <t>61c_AG68d</t>
  </si>
  <si>
    <t>explain the role of avoided GHG emission for its climate mitigation policy</t>
  </si>
  <si>
    <t>conditionally;if applicable</t>
  </si>
  <si>
    <t>AG68e</t>
  </si>
  <si>
    <t>potential financial effects from material risks and opportunities</t>
  </si>
  <si>
    <t>if not impractible to disclose quantitative information (AG74)</t>
  </si>
  <si>
    <t>assets at material physical risk</t>
  </si>
  <si>
    <t>E1-15</t>
  </si>
  <si>
    <t>67a</t>
  </si>
  <si>
    <t>share of assets at material physical risk to total assets</t>
  </si>
  <si>
    <t>share of assets at material physical risk addressed by the climate change adaptation plan</t>
  </si>
  <si>
    <t>share of net turnover from its business activities at material physical risk</t>
  </si>
  <si>
    <t>67b</t>
  </si>
  <si>
    <t>if impractible to disclose quantitative information (AG74)</t>
  </si>
  <si>
    <t>qualitative information about the potential financial effects from material physical risks</t>
  </si>
  <si>
    <t>AG74</t>
  </si>
  <si>
    <t>if line item can be directly referenced</t>
  </si>
  <si>
    <t>reconciliation of the assets to the most relevant amounts presented in the financial statements</t>
  </si>
  <si>
    <t>reconciliation of the net turnover to the most relevant amounts presented in the financial statements</t>
  </si>
  <si>
    <t>if line item cannot be directly referenced</t>
  </si>
  <si>
    <t>quantitative reconciliation table between the carrying amount of the assets at material risk and "other assets" to arrive at "total assets" per balance sheet</t>
  </si>
  <si>
    <t>AG75b</t>
  </si>
  <si>
    <t>explanation whether and how it assessed the potential financial effects for assets and business activities at material physical risk</t>
  </si>
  <si>
    <t>AG71a</t>
  </si>
  <si>
    <t>the scope of application of the assessment</t>
  </si>
  <si>
    <t>the time horizon of the assessment</t>
  </si>
  <si>
    <t>the calculation methodology</t>
  </si>
  <si>
    <t>critical assumptions and parameters</t>
  </si>
  <si>
    <t>limitations of the assessment</t>
  </si>
  <si>
    <t>explanation whether and how the assessment relies on or is part of the process to determine material physical risk as described under AG14b; in particular, an explanation how it has defined short-, medium- and long-term time horizons and how these definitions are linked to the expected lifetime of the undertaking’s assets, strategic planning horizons and capital allocation plans</t>
  </si>
  <si>
    <t>AG71b</t>
  </si>
  <si>
    <t>if not impractible to disclose quantitative information (AG85)</t>
  </si>
  <si>
    <t>assets at material transition risk</t>
  </si>
  <si>
    <t>E1-16</t>
  </si>
  <si>
    <t>71a</t>
  </si>
  <si>
    <t>share of assets at material transition risk to total assets</t>
  </si>
  <si>
    <t>share of assets at material transition risk addressed by the climate change adaptation plan</t>
  </si>
  <si>
    <t>liabilities that may have to be recognised in financial statements</t>
  </si>
  <si>
    <t>71b</t>
  </si>
  <si>
    <t>share of net turnover from its business activities at material transition risk</t>
  </si>
  <si>
    <t>71c</t>
  </si>
  <si>
    <t xml:space="preserve">estimation of the amount of potentially stranded assets </t>
  </si>
  <si>
    <t>until 2030</t>
  </si>
  <si>
    <t>AG81a</t>
  </si>
  <si>
    <t>until 2050</t>
  </si>
  <si>
    <t>if not impractible to disclose quantitative information (AG85);if installations under an emissions trading scheme are operated</t>
  </si>
  <si>
    <t>range of potential future liabilities originating from these schemes</t>
  </si>
  <si>
    <t>AG82a</t>
  </si>
  <si>
    <t>if not impractible to disclose quantitative information (AG85);if installations subject to the EU ETS are operated</t>
  </si>
  <si>
    <t>potential future liabilities of the allocation plan over the period 2021-2030</t>
  </si>
  <si>
    <t>AG82b</t>
  </si>
  <si>
    <t>number of quotas to be purchased yearly on the market (gap between estimated future emissions under various transition scenarios and free allocations that are known for the period 2021-2030</t>
  </si>
  <si>
    <t>estimated yearly cost per ton to be purchased</t>
  </si>
  <si>
    <t>if not impractible to disclose quantitative information (AG85);if volumes of carbon credits planned to be cancelled in the near future are disclosed (E1-DR13)</t>
  </si>
  <si>
    <t>the potential future liabilities associated with those based on existing contractual agreements</t>
  </si>
  <si>
    <t>AG82c</t>
  </si>
  <si>
    <t>monetised gross Scope 1 GHG emissions</t>
  </si>
  <si>
    <t>AG82d</t>
  </si>
  <si>
    <t>monetised gross Scope 2 GHG emissions</t>
  </si>
  <si>
    <t>monetised gross total GHG emissions</t>
  </si>
  <si>
    <t>if impractible to disclose quantitative information (AG85)</t>
  </si>
  <si>
    <t>AG85</t>
  </si>
  <si>
    <t>AG80a</t>
  </si>
  <si>
    <t>explanation whether and how the assessment relies on or is part of the process to determine material physical risk as described under AG14c; in particular, an explanation how it has defined short-, medium- and long-term time horizons and how these definitions are linked to the expected lifetime of the undertaking’s assets, strategic planning horizons and capital allocation plans</t>
  </si>
  <si>
    <t>AG80b</t>
  </si>
  <si>
    <t>assessment of its expected cost savings with regards to climate change mitigation actions</t>
  </si>
  <si>
    <t>E1-17</t>
  </si>
  <si>
    <t>75a</t>
  </si>
  <si>
    <t>assessment of its expected cost savings with regards to climate change adaptation actions</t>
  </si>
  <si>
    <t>explanation of the nature of the cost savings (e.g., from reduced energy consumption)</t>
  </si>
  <si>
    <t>AG91</t>
  </si>
  <si>
    <t>the time horizon used</t>
  </si>
  <si>
    <t>methodology used</t>
  </si>
  <si>
    <t>scope of the assessment</t>
  </si>
  <si>
    <t>critical assumptions</t>
  </si>
  <si>
    <t>limitations</t>
  </si>
  <si>
    <t>whether and how scenario analysis was applied</t>
  </si>
  <si>
    <t>if no material climate-related opportunities have been identified</t>
  </si>
  <si>
    <t>disclose that no material climate-related opportunities have been identified</t>
  </si>
  <si>
    <t>assessment of the potential market size for low carbon products and services or adaptation solutions, to which the undertaking has or may have access</t>
  </si>
  <si>
    <t>75b</t>
  </si>
  <si>
    <t>explanation how it has assessed the market size for low carbon products and services or adaptation solutions</t>
  </si>
  <si>
    <t>the extent to which the market is accessible to the undertaking</t>
  </si>
  <si>
    <t>sub-topic</t>
  </si>
  <si>
    <t>sub-sub-topic</t>
  </si>
  <si>
    <t>ifrs_req_source</t>
  </si>
  <si>
    <t>esrs_req_source</t>
  </si>
  <si>
    <t>information item</t>
  </si>
  <si>
    <t>ifrs_compl_source</t>
  </si>
  <si>
    <t>esrs_compl_source</t>
  </si>
  <si>
    <t>COMPL.</t>
  </si>
  <si>
    <t>REQ.</t>
  </si>
  <si>
    <t>E1.50, 51</t>
  </si>
  <si>
    <t>total GHG emissions per net turnover</t>
  </si>
  <si>
    <t>n.r.</t>
  </si>
  <si>
    <t>total GHG emissions per any unit of physical or economic output</t>
  </si>
  <si>
    <t>total GHG emissions per any denominator</t>
  </si>
  <si>
    <t>GHG intensity as total GHG emissions per net turnover following the market-based method</t>
  </si>
  <si>
    <t>GHG intensity as total GHG emissions per net turnover following the location-based method</t>
  </si>
  <si>
    <t>GHG intensity as Scope 1, Scope 2 and/or Scope 3 per any organization-specific metric</t>
  </si>
  <si>
    <t>tCO2eq/activity</t>
  </si>
  <si>
    <t>organization-specific metric (the denominator) chosen to calculate the ratio</t>
  </si>
  <si>
    <t>type of GHG emissions included in the intensity ratio</t>
  </si>
  <si>
    <t>GHG intensity as Scope 1 emissions per unit of physical or economic output</t>
  </si>
  <si>
    <t>CO2eq/activity</t>
  </si>
  <si>
    <t>S2-21aii</t>
  </si>
  <si>
    <t>GHG intensity as Scope 2 emissions per unit of physical or economic output</t>
  </si>
  <si>
    <t>GHG intensity as Scope 3 emissions per unit of physical or economic output</t>
  </si>
  <si>
    <t>Analysis of ESRS E1, ISSB S2 and GRI 302/305</t>
  </si>
  <si>
    <t>Items of the three frameworks</t>
  </si>
  <si>
    <t>Type of item</t>
  </si>
  <si>
    <t>EFRAG items</t>
  </si>
  <si>
    <t>ISSB items</t>
  </si>
  <si>
    <t>GRI items</t>
  </si>
  <si>
    <t>Total items</t>
  </si>
  <si>
    <t>Overlap of the items</t>
  </si>
  <si>
    <t>Common items of all standards</t>
  </si>
  <si>
    <t>Only EFRAG items</t>
  </si>
  <si>
    <t>Only ISSB items</t>
  </si>
  <si>
    <t>Only GRI items</t>
  </si>
  <si>
    <t>EFRAG/ISSB items</t>
  </si>
  <si>
    <t>EFRAG/GRI items</t>
  </si>
  <si>
    <t>ISSB/GRI items</t>
  </si>
  <si>
    <t>Total</t>
  </si>
  <si>
    <t>Overlap of two standards each</t>
  </si>
  <si>
    <t>EFRAG</t>
  </si>
  <si>
    <t>ISSB</t>
  </si>
  <si>
    <t>GRI</t>
  </si>
  <si>
    <t>Deusche Post</t>
  </si>
  <si>
    <t>https://www.siemens-healthineers.com/deu/investor-relations/presentations-financial-publications</t>
  </si>
  <si>
    <t>321 f.</t>
  </si>
  <si>
    <t>26* f.</t>
  </si>
  <si>
    <t>59f*</t>
  </si>
  <si>
    <t>16*</t>
  </si>
  <si>
    <t>29*</t>
  </si>
  <si>
    <t>83*</t>
  </si>
  <si>
    <t>81*</t>
  </si>
  <si>
    <t>Scope 1 and 2 combined</t>
  </si>
  <si>
    <t>target Scope 1 and 2 combined</t>
  </si>
  <si>
    <t>58*</t>
  </si>
  <si>
    <t>observations / comments</t>
  </si>
  <si>
    <t>Adidas only discloses Scope 1 and 2 "net emissions" in own operations</t>
  </si>
  <si>
    <t>Only discloses Scope 1 + 2 emissions</t>
  </si>
  <si>
    <t>Only Scope 1 and 2 emissions
Incl. Fresenius Medical Care</t>
  </si>
  <si>
    <t>elicitation time (in sec)</t>
  </si>
  <si>
    <t>sum of KPIs provided</t>
  </si>
  <si>
    <t>share of KPIs provided to KPIs needed</t>
  </si>
  <si>
    <t>gases uncluded in the calculation of Scope 1 GHG emissions; whether CO2, CH4, N2O, HFCs, PFCs, SF6, NF3, or 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</si>
</sst>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0"/>
      <color rgb="FF000000"/>
      <name val="Arial"/>
      <scheme val="minor"/>
    </font>
    <font>
      <sz val="10"/>
      <color theme="1"/>
      <name val="Arial"/>
      <scheme val="minor"/>
    </font>
    <font>
      <b/>
      <i/>
      <sz val="10"/>
      <color theme="1"/>
      <name val="Arial"/>
      <scheme val="minor"/>
    </font>
    <font>
      <sz val="8"/>
      <color theme="1"/>
      <name val="Arial"/>
      <scheme val="minor"/>
    </font>
    <font>
      <sz val="7"/>
      <color theme="1"/>
      <name val="Arial"/>
      <scheme val="minor"/>
    </font>
    <font>
      <sz val="10"/>
      <name val="Arial"/>
    </font>
    <font>
      <u/>
      <sz val="7"/>
      <color rgb="FF0000FF"/>
      <name val="Arial"/>
    </font>
    <font>
      <u/>
      <sz val="7"/>
      <color rgb="FF0000FF"/>
      <name val="Arial"/>
    </font>
    <font>
      <u/>
      <sz val="7"/>
      <color rgb="FF0000FF"/>
      <name val="Arial"/>
    </font>
    <font>
      <sz val="8"/>
      <color theme="1"/>
      <name val="Arial"/>
    </font>
    <font>
      <sz val="10"/>
      <color theme="1"/>
      <name val="Arial"/>
    </font>
    <font>
      <b/>
      <sz val="10"/>
      <color theme="1"/>
      <name val="Arial"/>
      <scheme val="minor"/>
    </font>
    <font>
      <sz val="9"/>
      <color rgb="FFFFFFFF"/>
      <name val="Arial"/>
    </font>
    <font>
      <sz val="9"/>
      <color rgb="FF595959"/>
      <name val="Arial"/>
    </font>
    <font>
      <sz val="9"/>
      <color rgb="FF000000"/>
      <name val="Arial"/>
    </font>
    <font>
      <b/>
      <sz val="10"/>
      <color rgb="FFFFFFFF"/>
      <name val="Arial"/>
      <scheme val="minor"/>
    </font>
    <font>
      <sz val="10"/>
      <color rgb="FFFFFFFF"/>
      <name val="Arial"/>
      <scheme val="minor"/>
    </font>
    <font>
      <b/>
      <sz val="18"/>
      <color theme="1"/>
      <name val="Arial"/>
      <scheme val="minor"/>
    </font>
    <font>
      <sz val="12"/>
      <color theme="1"/>
      <name val="Arial"/>
      <scheme val="minor"/>
    </font>
    <font>
      <sz val="10"/>
      <color theme="0"/>
      <name val="Arial"/>
    </font>
    <font>
      <u/>
      <sz val="10"/>
      <color rgb="FF1155CC"/>
      <name val="Arial"/>
    </font>
    <font>
      <sz val="8"/>
      <color rgb="FF808080"/>
      <name val="Consolas"/>
    </font>
    <font>
      <b/>
      <sz val="12"/>
      <color theme="1"/>
      <name val="Arial"/>
      <scheme val="minor"/>
    </font>
    <font>
      <sz val="10"/>
      <color theme="0"/>
      <name val="Arial"/>
      <scheme val="minor"/>
    </font>
    <font>
      <b/>
      <sz val="10"/>
      <color rgb="FF4285F4"/>
      <name val="Arial"/>
      <scheme val="minor"/>
    </font>
    <font>
      <sz val="10"/>
      <color rgb="FF34A853"/>
      <name val="Arial"/>
      <scheme val="minor"/>
    </font>
    <font>
      <i/>
      <sz val="10"/>
      <color rgb="FF999999"/>
      <name val="Arial"/>
      <scheme val="minor"/>
    </font>
    <font>
      <sz val="10"/>
      <color rgb="FF808080"/>
      <name val="Arial"/>
      <scheme val="minor"/>
    </font>
    <font>
      <sz val="10"/>
      <color rgb="FF999999"/>
      <name val="Arial"/>
      <scheme val="minor"/>
    </font>
    <font>
      <b/>
      <sz val="10"/>
      <color theme="4"/>
      <name val="Arial"/>
      <scheme val="minor"/>
    </font>
    <font>
      <sz val="10"/>
      <color theme="7"/>
      <name val="Arial"/>
      <scheme val="minor"/>
    </font>
    <font>
      <sz val="10"/>
      <color rgb="FF34A853"/>
      <name val="Arial"/>
    </font>
    <font>
      <b/>
      <sz val="10"/>
      <color theme="0"/>
      <name val="Arial"/>
      <scheme val="minor"/>
    </font>
    <font>
      <sz val="9"/>
      <color rgb="FFFFFFFF"/>
      <name val="Arial"/>
      <scheme val="minor"/>
    </font>
    <font>
      <sz val="9"/>
      <color theme="0"/>
      <name val="Arial"/>
      <scheme val="minor"/>
    </font>
    <font>
      <sz val="9"/>
      <color theme="1"/>
      <name val="Arial"/>
      <scheme val="minor"/>
    </font>
    <font>
      <i/>
      <sz val="10"/>
      <color theme="1"/>
      <name val="Arial"/>
      <scheme val="minor"/>
    </font>
    <font>
      <sz val="8"/>
      <color theme="0"/>
      <name val="Arial"/>
      <scheme val="minor"/>
    </font>
    <font>
      <u/>
      <sz val="7"/>
      <color rgb="FF1155CC"/>
      <name val="Arial"/>
    </font>
    <font>
      <u/>
      <sz val="7"/>
      <color rgb="FF1155CC"/>
      <name val="Arial"/>
    </font>
    <font>
      <u/>
      <sz val="7"/>
      <color rgb="FF1155CC"/>
      <name val="Arial"/>
    </font>
    <font>
      <u/>
      <sz val="7"/>
      <color rgb="FF0000FF"/>
      <name val="Arial"/>
    </font>
    <font>
      <sz val="8"/>
      <color rgb="FF000000"/>
      <name val="Arial"/>
      <scheme val="minor"/>
    </font>
    <font>
      <sz val="10"/>
      <color rgb="FF000000"/>
      <name val="Arial"/>
    </font>
    <font>
      <b/>
      <sz val="10"/>
      <color theme="1"/>
      <name val="Arial"/>
    </font>
  </fonts>
  <fills count="23">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rgb="FF000000"/>
        <bgColor rgb="FF000000"/>
      </patternFill>
    </fill>
    <fill>
      <patternFill patternType="solid">
        <fgColor rgb="FF0070C0"/>
        <bgColor rgb="FF0070C0"/>
      </patternFill>
    </fill>
    <fill>
      <patternFill patternType="solid">
        <fgColor rgb="FF00B050"/>
        <bgColor rgb="FF00B050"/>
      </patternFill>
    </fill>
    <fill>
      <patternFill patternType="solid">
        <fgColor rgb="FFBFBFBF"/>
        <bgColor rgb="FFBFBFBF"/>
      </patternFill>
    </fill>
    <fill>
      <patternFill patternType="solid">
        <fgColor rgb="FFFF0000"/>
        <bgColor rgb="FFFF0000"/>
      </patternFill>
    </fill>
    <fill>
      <patternFill patternType="solid">
        <fgColor rgb="FF999999"/>
        <bgColor rgb="FF999999"/>
      </patternFill>
    </fill>
    <fill>
      <patternFill patternType="solid">
        <fgColor rgb="FF666666"/>
        <bgColor rgb="FF666666"/>
      </patternFill>
    </fill>
    <fill>
      <patternFill patternType="solid">
        <fgColor theme="4"/>
        <bgColor theme="4"/>
      </patternFill>
    </fill>
    <fill>
      <patternFill patternType="solid">
        <fgColor rgb="FFFFF2CC"/>
        <bgColor rgb="FFFFF2CC"/>
      </patternFill>
    </fill>
    <fill>
      <patternFill patternType="solid">
        <fgColor rgb="FFEFEFEF"/>
        <bgColor rgb="FFEFEFEF"/>
      </patternFill>
    </fill>
    <fill>
      <patternFill patternType="solid">
        <fgColor theme="5"/>
        <bgColor theme="5"/>
      </patternFill>
    </fill>
    <fill>
      <patternFill patternType="solid">
        <fgColor theme="1"/>
        <bgColor theme="1"/>
      </patternFill>
    </fill>
    <fill>
      <patternFill patternType="solid">
        <fgColor rgb="FF9FC5E8"/>
        <bgColor rgb="FF9FC5E8"/>
      </patternFill>
    </fill>
    <fill>
      <patternFill patternType="solid">
        <fgColor rgb="FFF4CCCC"/>
        <bgColor rgb="FFF4CCCC"/>
      </patternFill>
    </fill>
    <fill>
      <patternFill patternType="solid">
        <fgColor rgb="FFD9EAD3"/>
        <bgColor rgb="FFD9EAD3"/>
      </patternFill>
    </fill>
    <fill>
      <patternFill patternType="solid">
        <fgColor rgb="FFFFFF00"/>
        <bgColor rgb="FFFFFF00"/>
      </patternFill>
    </fill>
    <fill>
      <patternFill patternType="solid">
        <fgColor rgb="FFCFE2F3"/>
        <bgColor rgb="FFCFE2F3"/>
      </patternFill>
    </fill>
    <fill>
      <patternFill patternType="solid">
        <fgColor theme="7"/>
        <bgColor theme="7"/>
      </patternFill>
    </fill>
    <fill>
      <patternFill patternType="solid">
        <fgColor theme="0"/>
        <bgColor theme="0"/>
      </patternFill>
    </fill>
  </fills>
  <borders count="20">
    <border>
      <left/>
      <right/>
      <top/>
      <bottom/>
      <diagonal/>
    </border>
    <border>
      <left/>
      <right style="thin">
        <color rgb="FF000000"/>
      </right>
      <top/>
      <bottom/>
      <diagonal/>
    </border>
    <border>
      <left/>
      <right/>
      <top/>
      <bottom style="medium">
        <color rgb="FF000000"/>
      </bottom>
      <diagonal/>
    </border>
    <border>
      <left style="thin">
        <color rgb="FF000000"/>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ck">
        <color rgb="FFD9D9D9"/>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ck">
        <color rgb="FF000000"/>
      </top>
      <bottom/>
      <diagonal/>
    </border>
    <border>
      <left/>
      <right style="thin">
        <color rgb="FF000000"/>
      </right>
      <top style="thick">
        <color rgb="FF000000"/>
      </top>
      <bottom/>
      <diagonal/>
    </border>
  </borders>
  <cellStyleXfs count="1">
    <xf numFmtId="0" fontId="0" fillId="0" borderId="0"/>
  </cellStyleXfs>
  <cellXfs count="289">
    <xf numFmtId="0" fontId="0" fillId="0" borderId="0" xfId="0" applyFont="1" applyAlignment="1"/>
    <xf numFmtId="0" fontId="1" fillId="0" borderId="0" xfId="0" applyFont="1" applyAlignment="1">
      <alignment horizontal="center"/>
    </xf>
    <xf numFmtId="0" fontId="2" fillId="0" borderId="0" xfId="0" applyFont="1" applyAlignment="1">
      <alignment horizontal="left"/>
    </xf>
    <xf numFmtId="0" fontId="3" fillId="0" borderId="0" xfId="0" applyFont="1" applyAlignment="1">
      <alignment textRotation="90"/>
    </xf>
    <xf numFmtId="0" fontId="3" fillId="0" borderId="1" xfId="0" applyFont="1" applyBorder="1" applyAlignment="1">
      <alignment textRotation="90"/>
    </xf>
    <xf numFmtId="0" fontId="1" fillId="0" borderId="0" xfId="0" applyFont="1" applyAlignment="1">
      <alignment horizontal="left"/>
    </xf>
    <xf numFmtId="0" fontId="1" fillId="0" borderId="0" xfId="0" applyFont="1" applyAlignment="1">
      <alignment horizontal="left"/>
    </xf>
    <xf numFmtId="0" fontId="6" fillId="0" borderId="0" xfId="0" applyFont="1" applyAlignment="1"/>
    <xf numFmtId="0" fontId="7" fillId="0" borderId="0" xfId="0" applyFont="1" applyAlignment="1"/>
    <xf numFmtId="0" fontId="8" fillId="0" borderId="0" xfId="0" applyFont="1" applyAlignment="1"/>
    <xf numFmtId="0" fontId="1" fillId="0" borderId="0" xfId="0" applyFont="1" applyAlignment="1">
      <alignment horizontal="center"/>
    </xf>
    <xf numFmtId="0" fontId="1" fillId="0" borderId="4" xfId="0" applyFont="1" applyBorder="1" applyAlignment="1">
      <alignment horizontal="center"/>
    </xf>
    <xf numFmtId="0" fontId="1" fillId="0" borderId="4" xfId="0" applyFont="1" applyBorder="1" applyAlignment="1">
      <alignment horizontal="left"/>
    </xf>
    <xf numFmtId="0" fontId="1" fillId="0" borderId="0" xfId="0" applyFont="1" applyAlignment="1">
      <alignment horizontal="left"/>
    </xf>
    <xf numFmtId="0" fontId="1" fillId="0" borderId="4" xfId="0" applyFont="1" applyBorder="1" applyAlignment="1">
      <alignment horizontal="left"/>
    </xf>
    <xf numFmtId="0" fontId="3" fillId="0" borderId="0" xfId="0" applyFont="1" applyAlignment="1"/>
    <xf numFmtId="0" fontId="1" fillId="0" borderId="1" xfId="0" applyFont="1" applyBorder="1"/>
    <xf numFmtId="0" fontId="11" fillId="0" borderId="0" xfId="0" applyFont="1" applyAlignment="1"/>
    <xf numFmtId="0" fontId="1" fillId="0" borderId="0" xfId="0" applyFont="1" applyAlignment="1"/>
    <xf numFmtId="0" fontId="1" fillId="0" borderId="5" xfId="0" applyFont="1" applyBorder="1"/>
    <xf numFmtId="0" fontId="12" fillId="4" borderId="0" xfId="0" applyFont="1" applyFill="1" applyAlignment="1"/>
    <xf numFmtId="0" fontId="12" fillId="4" borderId="0" xfId="0" applyFont="1" applyFill="1" applyAlignment="1">
      <alignment horizontal="center"/>
    </xf>
    <xf numFmtId="0" fontId="12" fillId="5" borderId="8" xfId="0" applyFont="1" applyFill="1" applyBorder="1" applyAlignment="1">
      <alignment horizontal="center"/>
    </xf>
    <xf numFmtId="0" fontId="12" fillId="6" borderId="7" xfId="0" applyFont="1" applyFill="1" applyBorder="1" applyAlignment="1">
      <alignment horizontal="center"/>
    </xf>
    <xf numFmtId="0" fontId="12" fillId="6" borderId="8" xfId="0" applyFont="1" applyFill="1" applyBorder="1" applyAlignment="1">
      <alignment horizontal="center"/>
    </xf>
    <xf numFmtId="0" fontId="12" fillId="6" borderId="9" xfId="0" applyFont="1" applyFill="1" applyBorder="1" applyAlignment="1">
      <alignment horizontal="center"/>
    </xf>
    <xf numFmtId="0" fontId="12" fillId="4" borderId="3" xfId="0" applyFont="1" applyFill="1" applyBorder="1" applyAlignment="1">
      <alignment horizontal="center"/>
    </xf>
    <xf numFmtId="0" fontId="13" fillId="7" borderId="1" xfId="0" applyFont="1" applyFill="1" applyBorder="1" applyAlignment="1">
      <alignment horizontal="center"/>
    </xf>
    <xf numFmtId="0" fontId="12" fillId="4" borderId="0" xfId="0" applyFont="1" applyFill="1" applyAlignment="1"/>
    <xf numFmtId="0" fontId="12" fillId="4" borderId="0" xfId="0" applyFont="1" applyFill="1" applyAlignment="1">
      <alignment horizontal="left"/>
    </xf>
    <xf numFmtId="0" fontId="12" fillId="4" borderId="1" xfId="0" applyFont="1" applyFill="1" applyBorder="1" applyAlignment="1"/>
    <xf numFmtId="0" fontId="12" fillId="8" borderId="9" xfId="0" applyFont="1" applyFill="1" applyBorder="1" applyAlignment="1">
      <alignment horizontal="center"/>
    </xf>
    <xf numFmtId="0" fontId="12" fillId="5" borderId="9" xfId="0" applyFont="1" applyFill="1" applyBorder="1" applyAlignment="1">
      <alignment horizontal="center"/>
    </xf>
    <xf numFmtId="0" fontId="14" fillId="0" borderId="8" xfId="0" applyFont="1" applyBorder="1" applyAlignment="1"/>
    <xf numFmtId="0" fontId="14" fillId="0" borderId="8" xfId="0" applyFont="1" applyBorder="1" applyAlignment="1">
      <alignment horizontal="center"/>
    </xf>
    <xf numFmtId="0" fontId="14" fillId="0" borderId="7" xfId="0" applyFont="1" applyBorder="1" applyAlignment="1">
      <alignment horizontal="center"/>
    </xf>
    <xf numFmtId="0" fontId="14" fillId="0" borderId="9" xfId="0" applyFont="1" applyBorder="1" applyAlignment="1">
      <alignment horizontal="center"/>
    </xf>
    <xf numFmtId="0" fontId="14" fillId="0" borderId="8" xfId="0" applyFont="1" applyBorder="1" applyAlignment="1">
      <alignment horizontal="left"/>
    </xf>
    <xf numFmtId="0" fontId="14" fillId="0" borderId="9" xfId="0" applyFont="1" applyBorder="1" applyAlignment="1"/>
    <xf numFmtId="0" fontId="14" fillId="0" borderId="10" xfId="0" applyFont="1" applyBorder="1" applyAlignment="1">
      <alignment horizontal="center"/>
    </xf>
    <xf numFmtId="0" fontId="13" fillId="0" borderId="9" xfId="0" applyFont="1" applyBorder="1" applyAlignment="1">
      <alignment horizontal="center"/>
    </xf>
    <xf numFmtId="0" fontId="14" fillId="0" borderId="0" xfId="0" applyFont="1" applyAlignment="1"/>
    <xf numFmtId="0" fontId="14" fillId="0" borderId="0" xfId="0" applyFont="1" applyAlignment="1">
      <alignment horizontal="center"/>
    </xf>
    <xf numFmtId="0" fontId="14" fillId="0" borderId="3" xfId="0" applyFont="1" applyBorder="1" applyAlignment="1">
      <alignment horizontal="center"/>
    </xf>
    <xf numFmtId="0" fontId="14" fillId="0" borderId="1" xfId="0" applyFont="1" applyBorder="1" applyAlignment="1">
      <alignment horizontal="center"/>
    </xf>
    <xf numFmtId="0" fontId="14" fillId="0" borderId="0" xfId="0" applyFont="1" applyAlignment="1">
      <alignment horizontal="left"/>
    </xf>
    <xf numFmtId="0" fontId="14" fillId="0" borderId="1" xfId="0" applyFont="1" applyBorder="1" applyAlignment="1"/>
    <xf numFmtId="0" fontId="14" fillId="0" borderId="12" xfId="0" applyFont="1" applyBorder="1" applyAlignment="1">
      <alignment horizontal="center"/>
    </xf>
    <xf numFmtId="0" fontId="13" fillId="0" borderId="1" xfId="0" applyFont="1" applyBorder="1" applyAlignment="1">
      <alignment horizontal="center"/>
    </xf>
    <xf numFmtId="0" fontId="12" fillId="4" borderId="1" xfId="0" applyFont="1" applyFill="1" applyBorder="1" applyAlignment="1">
      <alignment horizontal="left"/>
    </xf>
    <xf numFmtId="0" fontId="12" fillId="8" borderId="8" xfId="0" applyFont="1" applyFill="1" applyBorder="1" applyAlignment="1">
      <alignment horizontal="center"/>
    </xf>
    <xf numFmtId="0" fontId="12" fillId="8" borderId="9" xfId="0" applyFont="1" applyFill="1" applyBorder="1" applyAlignment="1"/>
    <xf numFmtId="0" fontId="12" fillId="9" borderId="8" xfId="0" applyFont="1" applyFill="1" applyBorder="1" applyAlignment="1">
      <alignment horizontal="center"/>
    </xf>
    <xf numFmtId="0" fontId="12" fillId="9" borderId="9" xfId="0" applyFont="1" applyFill="1" applyBorder="1" applyAlignment="1">
      <alignment horizontal="center"/>
    </xf>
    <xf numFmtId="0" fontId="12" fillId="5" borderId="8" xfId="0" applyFont="1" applyFill="1" applyBorder="1" applyAlignment="1">
      <alignment horizontal="left"/>
    </xf>
    <xf numFmtId="0" fontId="14" fillId="0" borderId="9" xfId="0" applyFont="1" applyBorder="1" applyAlignment="1">
      <alignment horizontal="left"/>
    </xf>
    <xf numFmtId="0" fontId="14" fillId="0" borderId="1" xfId="0" applyFont="1" applyBorder="1" applyAlignment="1">
      <alignment horizontal="left"/>
    </xf>
    <xf numFmtId="0" fontId="1" fillId="0" borderId="0" xfId="0" applyFont="1" applyAlignment="1">
      <alignment horizontal="center" vertical="center"/>
    </xf>
    <xf numFmtId="0" fontId="17" fillId="0" borderId="0" xfId="0" applyFont="1" applyAlignment="1"/>
    <xf numFmtId="0" fontId="18" fillId="0" borderId="0" xfId="0" applyFont="1" applyAlignment="1"/>
    <xf numFmtId="0" fontId="19" fillId="11" borderId="0" xfId="0" applyFont="1" applyFill="1" applyAlignment="1"/>
    <xf numFmtId="0" fontId="20" fillId="0" borderId="0" xfId="0" applyFont="1" applyAlignment="1"/>
    <xf numFmtId="0" fontId="1" fillId="0" borderId="0" xfId="0" applyFont="1" applyAlignment="1">
      <alignment wrapText="1"/>
    </xf>
    <xf numFmtId="0" fontId="21" fillId="0" borderId="0" xfId="0" applyFont="1" applyAlignment="1"/>
    <xf numFmtId="0" fontId="22" fillId="0" borderId="0" xfId="0" applyFont="1" applyAlignment="1"/>
    <xf numFmtId="0" fontId="1" fillId="0" borderId="13" xfId="0" applyFont="1" applyBorder="1" applyAlignment="1"/>
    <xf numFmtId="0" fontId="1" fillId="0" borderId="13" xfId="0" applyFont="1" applyBorder="1"/>
    <xf numFmtId="0" fontId="23" fillId="10" borderId="14" xfId="0" applyFont="1" applyFill="1" applyBorder="1" applyAlignment="1">
      <alignment wrapText="1"/>
    </xf>
    <xf numFmtId="0" fontId="24" fillId="0" borderId="12" xfId="0" applyFont="1" applyBorder="1" applyAlignment="1">
      <alignment wrapText="1"/>
    </xf>
    <xf numFmtId="0" fontId="1" fillId="12" borderId="0" xfId="0" applyFont="1" applyFill="1" applyAlignment="1">
      <alignment horizontal="center"/>
    </xf>
    <xf numFmtId="0" fontId="25" fillId="0" borderId="0" xfId="0" applyFont="1" applyAlignment="1"/>
    <xf numFmtId="0" fontId="26" fillId="0" borderId="11" xfId="0" applyFont="1" applyBorder="1" applyAlignment="1">
      <alignment wrapText="1"/>
    </xf>
    <xf numFmtId="0" fontId="1" fillId="13" borderId="4" xfId="0" applyFont="1" applyFill="1" applyBorder="1"/>
    <xf numFmtId="0" fontId="27" fillId="0" borderId="0" xfId="0" applyFont="1" applyAlignment="1"/>
    <xf numFmtId="0" fontId="24" fillId="0" borderId="10" xfId="0" applyFont="1" applyBorder="1" applyAlignment="1">
      <alignment wrapText="1"/>
    </xf>
    <xf numFmtId="0" fontId="1" fillId="0" borderId="12" xfId="0" applyFont="1" applyBorder="1" applyAlignment="1">
      <alignment wrapText="1"/>
    </xf>
    <xf numFmtId="0" fontId="1" fillId="12" borderId="0" xfId="0" applyFont="1" applyFill="1"/>
    <xf numFmtId="0" fontId="26" fillId="0" borderId="12" xfId="0" applyFont="1" applyBorder="1" applyAlignment="1">
      <alignment wrapText="1"/>
    </xf>
    <xf numFmtId="0" fontId="1" fillId="13" borderId="0" xfId="0" applyFont="1" applyFill="1"/>
    <xf numFmtId="0" fontId="28" fillId="0" borderId="0" xfId="0" applyFont="1" applyAlignment="1"/>
    <xf numFmtId="0" fontId="1" fillId="0" borderId="11" xfId="0" applyFont="1" applyBorder="1" applyAlignment="1">
      <alignment wrapText="1"/>
    </xf>
    <xf numFmtId="0" fontId="1" fillId="0" borderId="0" xfId="0" applyFont="1" applyAlignment="1">
      <alignment wrapText="1"/>
    </xf>
    <xf numFmtId="0" fontId="1" fillId="12" borderId="4" xfId="0" applyFont="1" applyFill="1" applyBorder="1" applyAlignment="1">
      <alignment horizontal="center"/>
    </xf>
    <xf numFmtId="0" fontId="25" fillId="0" borderId="4" xfId="0" applyFont="1" applyBorder="1" applyAlignment="1">
      <alignment wrapText="1"/>
    </xf>
    <xf numFmtId="0" fontId="29" fillId="0" borderId="10" xfId="0" applyFont="1" applyBorder="1" applyAlignment="1"/>
    <xf numFmtId="0" fontId="1" fillId="0" borderId="13" xfId="0" applyFont="1" applyBorder="1" applyAlignment="1">
      <alignment wrapText="1"/>
    </xf>
    <xf numFmtId="0" fontId="16" fillId="10" borderId="14" xfId="0" applyFont="1" applyFill="1" applyBorder="1" applyAlignment="1">
      <alignment wrapText="1"/>
    </xf>
    <xf numFmtId="0" fontId="1" fillId="0" borderId="12" xfId="0" applyFont="1" applyBorder="1" applyAlignment="1">
      <alignment wrapText="1"/>
    </xf>
    <xf numFmtId="0" fontId="29" fillId="0" borderId="12" xfId="0" applyFont="1" applyBorder="1" applyAlignment="1"/>
    <xf numFmtId="0" fontId="26" fillId="0" borderId="11" xfId="0" applyFont="1" applyBorder="1" applyAlignment="1">
      <alignment wrapText="1"/>
    </xf>
    <xf numFmtId="0" fontId="24" fillId="0" borderId="10" xfId="0" applyFont="1" applyBorder="1" applyAlignment="1"/>
    <xf numFmtId="0" fontId="1" fillId="0" borderId="0" xfId="0" applyFont="1" applyAlignment="1">
      <alignment horizontal="right"/>
    </xf>
    <xf numFmtId="0" fontId="30" fillId="0" borderId="0" xfId="0" applyFont="1" applyAlignment="1"/>
    <xf numFmtId="0" fontId="10" fillId="0" borderId="12" xfId="0" applyFont="1" applyBorder="1" applyAlignment="1">
      <alignment vertical="top" wrapText="1"/>
    </xf>
    <xf numFmtId="0" fontId="10" fillId="0" borderId="12" xfId="0" applyFont="1" applyBorder="1" applyAlignment="1">
      <alignment vertical="top" wrapText="1"/>
    </xf>
    <xf numFmtId="0" fontId="1" fillId="0" borderId="12" xfId="0" applyFont="1" applyBorder="1" applyAlignment="1"/>
    <xf numFmtId="0" fontId="10" fillId="12" borderId="0" xfId="0" applyFont="1" applyFill="1" applyAlignment="1"/>
    <xf numFmtId="0" fontId="31" fillId="0" borderId="0" xfId="0" applyFont="1" applyAlignment="1"/>
    <xf numFmtId="0" fontId="31" fillId="0" borderId="0" xfId="0" applyFont="1" applyAlignment="1"/>
    <xf numFmtId="0" fontId="24" fillId="0" borderId="14" xfId="0" applyFont="1" applyBorder="1" applyAlignment="1">
      <alignment wrapText="1"/>
    </xf>
    <xf numFmtId="0" fontId="1" fillId="0" borderId="1" xfId="0" applyFont="1" applyBorder="1" applyAlignment="1">
      <alignment wrapText="1"/>
    </xf>
    <xf numFmtId="0" fontId="29" fillId="0" borderId="0" xfId="0" applyFont="1" applyAlignment="1">
      <alignment wrapText="1"/>
    </xf>
    <xf numFmtId="0" fontId="1" fillId="0" borderId="11" xfId="0" applyFont="1" applyBorder="1" applyAlignment="1"/>
    <xf numFmtId="0" fontId="16" fillId="14" borderId="10" xfId="0" applyFont="1" applyFill="1" applyBorder="1" applyAlignment="1">
      <alignment wrapText="1"/>
    </xf>
    <xf numFmtId="0" fontId="16" fillId="10" borderId="10" xfId="0" applyFont="1" applyFill="1" applyBorder="1" applyAlignment="1">
      <alignment wrapText="1"/>
    </xf>
    <xf numFmtId="0" fontId="15" fillId="15" borderId="0" xfId="0" applyFont="1" applyFill="1" applyAlignment="1">
      <alignment horizontal="center" vertical="top"/>
    </xf>
    <xf numFmtId="0" fontId="15" fillId="15" borderId="0" xfId="0" applyFont="1" applyFill="1" applyAlignment="1">
      <alignment vertical="top"/>
    </xf>
    <xf numFmtId="0" fontId="15" fillId="15" borderId="0" xfId="0" applyFont="1" applyFill="1" applyAlignment="1">
      <alignment vertical="top" wrapText="1"/>
    </xf>
    <xf numFmtId="0" fontId="32" fillId="15" borderId="0" xfId="0" applyFont="1" applyFill="1" applyAlignment="1">
      <alignment horizontal="center" vertical="top"/>
    </xf>
    <xf numFmtId="0" fontId="15" fillId="15" borderId="0" xfId="0" applyFont="1" applyFill="1" applyAlignment="1">
      <alignment horizontal="left" vertical="top"/>
    </xf>
    <xf numFmtId="0" fontId="1" fillId="0" borderId="0" xfId="0" applyFont="1" applyAlignment="1">
      <alignment horizontal="center" vertical="top"/>
    </xf>
    <xf numFmtId="0" fontId="1" fillId="0" borderId="0" xfId="0" applyFont="1" applyAlignment="1">
      <alignment vertical="top"/>
    </xf>
    <xf numFmtId="0" fontId="1" fillId="0" borderId="0" xfId="0" applyFont="1" applyAlignment="1">
      <alignment vertical="top" wrapText="1"/>
    </xf>
    <xf numFmtId="0" fontId="1" fillId="16" borderId="0" xfId="0" applyFont="1" applyFill="1" applyAlignment="1">
      <alignment horizontal="center" vertical="top"/>
    </xf>
    <xf numFmtId="0" fontId="1" fillId="16" borderId="0" xfId="0" applyFont="1" applyFill="1" applyAlignment="1">
      <alignment horizontal="left" vertical="top"/>
    </xf>
    <xf numFmtId="0" fontId="1" fillId="17" borderId="0" xfId="0" applyFont="1" applyFill="1" applyAlignment="1">
      <alignment horizontal="center" vertical="top"/>
    </xf>
    <xf numFmtId="0" fontId="1" fillId="18" borderId="0" xfId="0" applyFont="1" applyFill="1" applyAlignment="1">
      <alignment horizontal="center" vertical="top"/>
    </xf>
    <xf numFmtId="0" fontId="1" fillId="0" borderId="0" xfId="0" applyFont="1" applyAlignment="1">
      <alignment vertical="top"/>
    </xf>
    <xf numFmtId="0" fontId="1" fillId="17" borderId="0" xfId="0" applyFont="1" applyFill="1" applyAlignment="1">
      <alignment horizontal="center" vertical="top"/>
    </xf>
    <xf numFmtId="0" fontId="1" fillId="18" borderId="0" xfId="0" applyFont="1" applyFill="1" applyAlignment="1">
      <alignment horizontal="center" vertical="top"/>
    </xf>
    <xf numFmtId="0" fontId="1" fillId="19" borderId="0" xfId="0" applyFont="1" applyFill="1" applyAlignment="1">
      <alignment vertical="top"/>
    </xf>
    <xf numFmtId="0" fontId="1" fillId="0" borderId="2" xfId="0" applyFont="1" applyBorder="1" applyAlignment="1">
      <alignment horizontal="center" vertical="top"/>
    </xf>
    <xf numFmtId="0" fontId="1" fillId="0" borderId="2" xfId="0" applyFont="1" applyBorder="1" applyAlignment="1">
      <alignment vertical="top"/>
    </xf>
    <xf numFmtId="0" fontId="1" fillId="0" borderId="2" xfId="0" applyFont="1" applyBorder="1" applyAlignment="1">
      <alignment vertical="top" wrapText="1"/>
    </xf>
    <xf numFmtId="0" fontId="1" fillId="0" borderId="2" xfId="0" applyFont="1" applyBorder="1" applyAlignment="1">
      <alignment vertical="top"/>
    </xf>
    <xf numFmtId="0" fontId="1" fillId="16" borderId="2" xfId="0" applyFont="1" applyFill="1" applyBorder="1" applyAlignment="1">
      <alignment horizontal="center" vertical="top"/>
    </xf>
    <xf numFmtId="0" fontId="1" fillId="16" borderId="2" xfId="0" applyFont="1" applyFill="1" applyBorder="1" applyAlignment="1">
      <alignment horizontal="left" vertical="top"/>
    </xf>
    <xf numFmtId="0" fontId="1" fillId="17" borderId="2" xfId="0" applyFont="1" applyFill="1" applyBorder="1" applyAlignment="1">
      <alignment horizontal="center" vertical="top"/>
    </xf>
    <xf numFmtId="0" fontId="1" fillId="17" borderId="2" xfId="0" applyFont="1" applyFill="1" applyBorder="1" applyAlignment="1">
      <alignment horizontal="center" vertical="top"/>
    </xf>
    <xf numFmtId="0" fontId="1" fillId="18" borderId="2" xfId="0" applyFont="1" applyFill="1" applyBorder="1" applyAlignment="1">
      <alignment horizontal="center" vertical="top"/>
    </xf>
    <xf numFmtId="0" fontId="1" fillId="0" borderId="4" xfId="0" applyFont="1" applyBorder="1" applyAlignment="1">
      <alignment horizontal="center" vertical="top"/>
    </xf>
    <xf numFmtId="0" fontId="1" fillId="0" borderId="4" xfId="0" applyFont="1" applyBorder="1" applyAlignment="1">
      <alignment vertical="top"/>
    </xf>
    <xf numFmtId="0" fontId="1" fillId="0" borderId="4" xfId="0" applyFont="1" applyBorder="1" applyAlignment="1">
      <alignment vertical="top" wrapText="1"/>
    </xf>
    <xf numFmtId="0" fontId="1" fillId="16" borderId="4" xfId="0" applyFont="1" applyFill="1" applyBorder="1" applyAlignment="1">
      <alignment horizontal="center" vertical="top"/>
    </xf>
    <xf numFmtId="0" fontId="1" fillId="16" borderId="4" xfId="0" applyFont="1" applyFill="1" applyBorder="1" applyAlignment="1">
      <alignment horizontal="left" vertical="top"/>
    </xf>
    <xf numFmtId="0" fontId="1" fillId="17" borderId="4" xfId="0" applyFont="1" applyFill="1" applyBorder="1" applyAlignment="1">
      <alignment horizontal="center" vertical="top"/>
    </xf>
    <xf numFmtId="0" fontId="1" fillId="17" borderId="4" xfId="0" applyFont="1" applyFill="1" applyBorder="1" applyAlignment="1">
      <alignment horizontal="center" vertical="top"/>
    </xf>
    <xf numFmtId="0" fontId="1" fillId="18" borderId="4" xfId="0" applyFont="1" applyFill="1" applyBorder="1" applyAlignment="1">
      <alignment horizontal="center" vertical="top"/>
    </xf>
    <xf numFmtId="0" fontId="10" fillId="0" borderId="0" xfId="0" applyFont="1" applyAlignment="1">
      <alignment vertical="top"/>
    </xf>
    <xf numFmtId="0" fontId="10" fillId="0" borderId="0" xfId="0" applyFont="1" applyAlignment="1"/>
    <xf numFmtId="0" fontId="1" fillId="0" borderId="0" xfId="0" applyFont="1" applyAlignment="1"/>
    <xf numFmtId="0" fontId="1" fillId="0" borderId="0" xfId="0" applyFont="1" applyAlignment="1">
      <alignment horizontal="center" vertical="top"/>
    </xf>
    <xf numFmtId="0" fontId="1" fillId="0" borderId="0" xfId="0" applyFont="1" applyAlignment="1">
      <alignment horizontal="center" vertical="top"/>
    </xf>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vertical="top"/>
    </xf>
    <xf numFmtId="0" fontId="1" fillId="18" borderId="0" xfId="0" applyFont="1" applyFill="1" applyAlignment="1">
      <alignment horizontal="center" vertical="top"/>
    </xf>
    <xf numFmtId="0" fontId="1" fillId="0" borderId="4" xfId="0" applyFont="1" applyBorder="1" applyAlignment="1">
      <alignment vertical="top"/>
    </xf>
    <xf numFmtId="0" fontId="1" fillId="18" borderId="4" xfId="0" applyFont="1" applyFill="1" applyBorder="1" applyAlignment="1">
      <alignment horizontal="center" vertical="top"/>
    </xf>
    <xf numFmtId="0" fontId="1" fillId="0" borderId="4" xfId="0" applyFont="1" applyBorder="1" applyAlignment="1">
      <alignment horizontal="center" vertical="top"/>
    </xf>
    <xf numFmtId="0" fontId="1" fillId="0" borderId="0" xfId="0" applyFont="1" applyAlignment="1"/>
    <xf numFmtId="0" fontId="1" fillId="0" borderId="8" xfId="0" applyFont="1" applyBorder="1" applyAlignment="1">
      <alignment horizontal="center" vertical="top"/>
    </xf>
    <xf numFmtId="0" fontId="1" fillId="0" borderId="8" xfId="0" applyFont="1" applyBorder="1" applyAlignment="1">
      <alignment vertical="top"/>
    </xf>
    <xf numFmtId="0" fontId="1" fillId="0" borderId="8" xfId="0" applyFont="1" applyBorder="1" applyAlignment="1">
      <alignment vertical="top" wrapText="1"/>
    </xf>
    <xf numFmtId="0" fontId="1" fillId="16" borderId="8" xfId="0" applyFont="1" applyFill="1" applyBorder="1" applyAlignment="1">
      <alignment horizontal="center" vertical="top"/>
    </xf>
    <xf numFmtId="0" fontId="1" fillId="16" borderId="8" xfId="0" applyFont="1" applyFill="1" applyBorder="1" applyAlignment="1">
      <alignment horizontal="left" vertical="top"/>
    </xf>
    <xf numFmtId="0" fontId="1" fillId="17" borderId="8" xfId="0" applyFont="1" applyFill="1" applyBorder="1" applyAlignment="1">
      <alignment horizontal="center" vertical="top"/>
    </xf>
    <xf numFmtId="0" fontId="1" fillId="17" borderId="8" xfId="0" applyFont="1" applyFill="1" applyBorder="1" applyAlignment="1">
      <alignment horizontal="center" vertical="top"/>
    </xf>
    <xf numFmtId="0" fontId="1" fillId="18" borderId="8" xfId="0" applyFont="1" applyFill="1" applyBorder="1" applyAlignment="1">
      <alignment horizontal="center" vertical="top"/>
    </xf>
    <xf numFmtId="0" fontId="10" fillId="0" borderId="0" xfId="0" applyFont="1" applyAlignment="1"/>
    <xf numFmtId="0" fontId="10" fillId="0" borderId="4" xfId="0" applyFont="1" applyBorder="1" applyAlignment="1"/>
    <xf numFmtId="0" fontId="1" fillId="18" borderId="8" xfId="0" applyFont="1" applyFill="1" applyBorder="1" applyAlignment="1">
      <alignment horizontal="center" vertical="top"/>
    </xf>
    <xf numFmtId="0" fontId="1" fillId="16" borderId="0" xfId="0" applyFont="1" applyFill="1" applyAlignment="1">
      <alignment horizontal="center" vertical="top"/>
    </xf>
    <xf numFmtId="0" fontId="1" fillId="0" borderId="4" xfId="0" applyFont="1" applyBorder="1" applyAlignment="1">
      <alignment horizontal="center" vertical="top"/>
    </xf>
    <xf numFmtId="0" fontId="33" fillId="15" borderId="0" xfId="0" applyFont="1" applyFill="1" applyAlignment="1">
      <alignment vertical="top"/>
    </xf>
    <xf numFmtId="0" fontId="33" fillId="15" borderId="0" xfId="0" applyFont="1" applyFill="1" applyAlignment="1">
      <alignment vertical="top" wrapText="1"/>
    </xf>
    <xf numFmtId="0" fontId="33" fillId="15" borderId="0" xfId="0" applyFont="1" applyFill="1" applyAlignment="1">
      <alignment horizontal="center" vertical="top"/>
    </xf>
    <xf numFmtId="0" fontId="33" fillId="15" borderId="0" xfId="0" applyFont="1" applyFill="1" applyAlignment="1">
      <alignment horizontal="left" vertical="top"/>
    </xf>
    <xf numFmtId="0" fontId="34" fillId="15" borderId="0" xfId="0" applyFont="1" applyFill="1" applyAlignment="1">
      <alignment horizontal="center" vertical="top"/>
    </xf>
    <xf numFmtId="0" fontId="35" fillId="0" borderId="0" xfId="0" applyFont="1" applyAlignment="1">
      <alignment vertical="top"/>
    </xf>
    <xf numFmtId="0" fontId="35" fillId="0" borderId="0" xfId="0" applyFont="1" applyAlignment="1">
      <alignment vertical="top" wrapText="1"/>
    </xf>
    <xf numFmtId="0" fontId="35" fillId="0" borderId="0" xfId="0" applyFont="1" applyAlignment="1">
      <alignment horizontal="center" vertical="top"/>
    </xf>
    <xf numFmtId="0" fontId="35" fillId="17" borderId="0" xfId="0" applyFont="1" applyFill="1" applyAlignment="1">
      <alignment horizontal="center" vertical="top"/>
    </xf>
    <xf numFmtId="0" fontId="35" fillId="20" borderId="0" xfId="0" applyFont="1" applyFill="1" applyAlignment="1">
      <alignment horizontal="center" vertical="top"/>
    </xf>
    <xf numFmtId="0" fontId="35" fillId="16" borderId="0" xfId="0" applyFont="1" applyFill="1" applyAlignment="1">
      <alignment horizontal="center" vertical="top"/>
    </xf>
    <xf numFmtId="0" fontId="35" fillId="18" borderId="0" xfId="0" applyFont="1" applyFill="1" applyAlignment="1">
      <alignment horizontal="center" vertical="top"/>
    </xf>
    <xf numFmtId="0" fontId="36" fillId="0" borderId="0" xfId="0" applyFont="1" applyAlignment="1"/>
    <xf numFmtId="0" fontId="1" fillId="0" borderId="7" xfId="0" applyFont="1" applyBorder="1" applyAlignment="1"/>
    <xf numFmtId="0" fontId="1" fillId="0" borderId="8" xfId="0" applyFont="1" applyBorder="1"/>
    <xf numFmtId="9" fontId="1" fillId="0" borderId="9" xfId="0" applyNumberFormat="1" applyFont="1" applyBorder="1"/>
    <xf numFmtId="0" fontId="1" fillId="0" borderId="7" xfId="0" applyFont="1" applyBorder="1" applyAlignment="1"/>
    <xf numFmtId="0" fontId="1" fillId="0" borderId="9" xfId="0" applyFont="1" applyBorder="1"/>
    <xf numFmtId="0" fontId="1" fillId="0" borderId="3" xfId="0" applyFont="1" applyBorder="1" applyAlignment="1"/>
    <xf numFmtId="0" fontId="1" fillId="0" borderId="0" xfId="0" applyFont="1"/>
    <xf numFmtId="9" fontId="1" fillId="0" borderId="1" xfId="0" applyNumberFormat="1" applyFont="1" applyBorder="1"/>
    <xf numFmtId="0" fontId="1" fillId="0" borderId="3" xfId="0" applyFont="1" applyBorder="1" applyAlignment="1"/>
    <xf numFmtId="0" fontId="11" fillId="0" borderId="15" xfId="0" applyFont="1" applyBorder="1" applyAlignment="1"/>
    <xf numFmtId="0" fontId="11" fillId="0" borderId="16" xfId="0" applyFont="1" applyBorder="1"/>
    <xf numFmtId="9" fontId="11" fillId="0" borderId="17" xfId="0" applyNumberFormat="1" applyFont="1" applyBorder="1"/>
    <xf numFmtId="0" fontId="1" fillId="0" borderId="6" xfId="0" applyFont="1" applyBorder="1" applyAlignment="1"/>
    <xf numFmtId="0" fontId="11" fillId="0" borderId="17" xfId="0" applyFont="1" applyBorder="1"/>
    <xf numFmtId="0" fontId="36" fillId="0" borderId="0" xfId="0" applyFont="1" applyAlignment="1">
      <alignment horizontal="left" vertical="center"/>
    </xf>
    <xf numFmtId="0" fontId="1" fillId="0" borderId="14" xfId="0" applyFont="1" applyBorder="1" applyAlignment="1">
      <alignment horizontal="center" vertical="center"/>
    </xf>
    <xf numFmtId="0" fontId="1" fillId="0" borderId="14" xfId="0" applyFont="1" applyBorder="1" applyAlignment="1">
      <alignment horizontal="center" vertical="center"/>
    </xf>
    <xf numFmtId="0" fontId="37" fillId="11" borderId="0" xfId="0" applyFont="1" applyFill="1" applyAlignment="1">
      <alignment textRotation="90"/>
    </xf>
    <xf numFmtId="0" fontId="3" fillId="11" borderId="1" xfId="0" applyFont="1" applyFill="1" applyBorder="1" applyAlignment="1">
      <alignment textRotation="90"/>
    </xf>
    <xf numFmtId="0" fontId="37" fillId="14" borderId="0" xfId="0" applyFont="1" applyFill="1" applyAlignment="1">
      <alignment textRotation="90"/>
    </xf>
    <xf numFmtId="0" fontId="3" fillId="14" borderId="1" xfId="0" applyFont="1" applyFill="1" applyBorder="1" applyAlignment="1">
      <alignment textRotation="90"/>
    </xf>
    <xf numFmtId="0" fontId="37" fillId="21" borderId="0" xfId="0" applyFont="1" applyFill="1" applyAlignment="1">
      <alignment textRotation="90"/>
    </xf>
    <xf numFmtId="0" fontId="3" fillId="21" borderId="1" xfId="0" applyFont="1" applyFill="1" applyBorder="1" applyAlignment="1">
      <alignment textRotation="90"/>
    </xf>
    <xf numFmtId="0" fontId="4" fillId="0" borderId="1" xfId="0" applyFont="1" applyBorder="1" applyAlignment="1">
      <alignment horizontal="right"/>
    </xf>
    <xf numFmtId="0" fontId="38" fillId="0" borderId="0" xfId="0" applyFont="1" applyAlignment="1"/>
    <xf numFmtId="0" fontId="39" fillId="0" borderId="1" xfId="0" applyFont="1" applyBorder="1" applyAlignment="1"/>
    <xf numFmtId="0" fontId="40" fillId="0" borderId="0" xfId="0" applyFont="1" applyAlignment="1"/>
    <xf numFmtId="0" fontId="41" fillId="0" borderId="0" xfId="0" applyFont="1" applyAlignment="1"/>
    <xf numFmtId="0" fontId="2" fillId="0" borderId="0" xfId="0" applyFont="1" applyAlignment="1">
      <alignment horizontal="center"/>
    </xf>
    <xf numFmtId="0" fontId="2" fillId="0" borderId="0" xfId="0" applyFont="1" applyAlignment="1"/>
    <xf numFmtId="0" fontId="4" fillId="0" borderId="0" xfId="0" applyFont="1" applyAlignment="1"/>
    <xf numFmtId="0" fontId="4" fillId="0" borderId="1" xfId="0" applyFont="1" applyBorder="1" applyAlignment="1"/>
    <xf numFmtId="0" fontId="1" fillId="3" borderId="0" xfId="0" applyFont="1" applyFill="1" applyAlignment="1">
      <alignment horizontal="center" vertical="top"/>
    </xf>
    <xf numFmtId="0" fontId="1" fillId="3" borderId="0" xfId="0" applyFont="1" applyFill="1" applyAlignment="1">
      <alignment vertical="top"/>
    </xf>
    <xf numFmtId="0" fontId="10" fillId="3" borderId="0" xfId="0" applyFont="1" applyFill="1" applyAlignment="1"/>
    <xf numFmtId="0" fontId="1" fillId="3" borderId="1" xfId="0" applyFont="1" applyFill="1" applyBorder="1" applyAlignment="1">
      <alignment horizontal="center" vertical="top"/>
    </xf>
    <xf numFmtId="0" fontId="9" fillId="3" borderId="0" xfId="0" applyFont="1" applyFill="1" applyAlignment="1">
      <alignment horizontal="center"/>
    </xf>
    <xf numFmtId="0" fontId="9" fillId="3" borderId="1" xfId="0" applyFont="1" applyFill="1" applyBorder="1" applyAlignment="1">
      <alignment horizontal="center"/>
    </xf>
    <xf numFmtId="0" fontId="3" fillId="3" borderId="0" xfId="0" applyFont="1" applyFill="1" applyAlignment="1">
      <alignment horizontal="center"/>
    </xf>
    <xf numFmtId="0" fontId="3" fillId="3" borderId="0" xfId="0" applyFont="1" applyFill="1" applyAlignment="1">
      <alignment horizontal="center"/>
    </xf>
    <xf numFmtId="0" fontId="9" fillId="3" borderId="0" xfId="0" applyFont="1" applyFill="1" applyAlignment="1">
      <alignment horizontal="center"/>
    </xf>
    <xf numFmtId="0" fontId="9" fillId="3" borderId="1" xfId="0" applyFont="1" applyFill="1" applyBorder="1" applyAlignment="1">
      <alignment horizontal="center"/>
    </xf>
    <xf numFmtId="0" fontId="1" fillId="3" borderId="4" xfId="0" applyFont="1" applyFill="1" applyBorder="1" applyAlignment="1">
      <alignment horizontal="center" vertical="top"/>
    </xf>
    <xf numFmtId="0" fontId="1" fillId="3" borderId="4" xfId="0" applyFont="1" applyFill="1" applyBorder="1" applyAlignment="1">
      <alignment vertical="top"/>
    </xf>
    <xf numFmtId="0" fontId="10" fillId="3" borderId="4" xfId="0" applyFont="1" applyFill="1" applyBorder="1" applyAlignment="1"/>
    <xf numFmtId="0" fontId="1" fillId="3" borderId="5" xfId="0" applyFont="1" applyFill="1" applyBorder="1" applyAlignment="1">
      <alignment horizontal="center" vertical="top"/>
    </xf>
    <xf numFmtId="0" fontId="9" fillId="3" borderId="4" xfId="0" applyFont="1" applyFill="1" applyBorder="1" applyAlignment="1">
      <alignment horizontal="center"/>
    </xf>
    <xf numFmtId="0" fontId="9" fillId="3" borderId="5" xfId="0" applyFont="1" applyFill="1" applyBorder="1" applyAlignment="1">
      <alignment horizontal="center"/>
    </xf>
    <xf numFmtId="0" fontId="3" fillId="3" borderId="4" xfId="0" applyFont="1" applyFill="1" applyBorder="1" applyAlignment="1">
      <alignment horizontal="center"/>
    </xf>
    <xf numFmtId="0" fontId="3" fillId="3" borderId="4" xfId="0" applyFont="1" applyFill="1" applyBorder="1" applyAlignment="1">
      <alignment horizontal="center"/>
    </xf>
    <xf numFmtId="0" fontId="9" fillId="3" borderId="5" xfId="0" applyFont="1" applyFill="1" applyBorder="1" applyAlignment="1">
      <alignment horizontal="center"/>
    </xf>
    <xf numFmtId="0" fontId="9" fillId="3" borderId="3" xfId="0" applyFont="1" applyFill="1" applyBorder="1" applyAlignment="1">
      <alignment horizontal="center"/>
    </xf>
    <xf numFmtId="0" fontId="1" fillId="0" borderId="1" xfId="0" applyFont="1" applyBorder="1" applyAlignment="1">
      <alignment horizontal="center" vertical="top"/>
    </xf>
    <xf numFmtId="0" fontId="9" fillId="0" borderId="0" xfId="0" applyFont="1" applyAlignment="1">
      <alignment horizontal="center"/>
    </xf>
    <xf numFmtId="0" fontId="9" fillId="0" borderId="1" xfId="0" applyFont="1" applyBorder="1" applyAlignment="1">
      <alignment horizontal="center"/>
    </xf>
    <xf numFmtId="0" fontId="3" fillId="0" borderId="0" xfId="0" applyFont="1" applyAlignment="1">
      <alignment horizontal="center"/>
    </xf>
    <xf numFmtId="0" fontId="3" fillId="0" borderId="0" xfId="0" applyFont="1" applyAlignment="1">
      <alignment horizontal="center"/>
    </xf>
    <xf numFmtId="0" fontId="9" fillId="0" borderId="1" xfId="0" applyFont="1" applyBorder="1" applyAlignment="1">
      <alignment horizontal="center"/>
    </xf>
    <xf numFmtId="0" fontId="3" fillId="22" borderId="0" xfId="0" applyFont="1" applyFill="1" applyAlignment="1">
      <alignment horizontal="center"/>
    </xf>
    <xf numFmtId="0" fontId="9" fillId="22" borderId="1" xfId="0" applyFont="1" applyFill="1" applyBorder="1" applyAlignment="1">
      <alignment horizontal="center"/>
    </xf>
    <xf numFmtId="0" fontId="3" fillId="22" borderId="0" xfId="0" applyFont="1" applyFill="1" applyAlignment="1">
      <alignment horizontal="center"/>
    </xf>
    <xf numFmtId="0" fontId="9" fillId="22" borderId="1" xfId="0" applyFont="1" applyFill="1" applyBorder="1" applyAlignment="1">
      <alignment horizontal="center"/>
    </xf>
    <xf numFmtId="0" fontId="1" fillId="0" borderId="5" xfId="0" applyFont="1" applyBorder="1" applyAlignment="1">
      <alignment horizontal="center" vertical="top"/>
    </xf>
    <xf numFmtId="0" fontId="9" fillId="0" borderId="4" xfId="0" applyFont="1" applyBorder="1" applyAlignment="1">
      <alignment horizontal="center"/>
    </xf>
    <xf numFmtId="0" fontId="9" fillId="0" borderId="5" xfId="0" applyFont="1" applyBorder="1" applyAlignment="1">
      <alignment horizontal="center"/>
    </xf>
    <xf numFmtId="0" fontId="3" fillId="0" borderId="4" xfId="0" applyFont="1" applyBorder="1" applyAlignment="1">
      <alignment horizontal="center"/>
    </xf>
    <xf numFmtId="0" fontId="3" fillId="22" borderId="4" xfId="0" applyFont="1" applyFill="1" applyBorder="1" applyAlignment="1">
      <alignment horizontal="center"/>
    </xf>
    <xf numFmtId="0" fontId="9" fillId="22" borderId="5" xfId="0" applyFont="1" applyFill="1" applyBorder="1" applyAlignment="1">
      <alignment horizontal="center"/>
    </xf>
    <xf numFmtId="0" fontId="1" fillId="3" borderId="0" xfId="0" applyFont="1" applyFill="1" applyAlignment="1">
      <alignment horizontal="center" vertical="top"/>
    </xf>
    <xf numFmtId="0" fontId="1" fillId="3" borderId="0" xfId="0" applyFont="1" applyFill="1" applyAlignment="1">
      <alignment vertical="top"/>
    </xf>
    <xf numFmtId="0" fontId="1" fillId="3" borderId="4" xfId="0" applyFont="1" applyFill="1" applyBorder="1" applyAlignment="1">
      <alignment horizontal="center" vertical="top"/>
    </xf>
    <xf numFmtId="0" fontId="1" fillId="3" borderId="4" xfId="0" applyFont="1" applyFill="1" applyBorder="1" applyAlignment="1">
      <alignment vertical="top"/>
    </xf>
    <xf numFmtId="0" fontId="3" fillId="0" borderId="1" xfId="0" applyFont="1" applyBorder="1" applyAlignment="1">
      <alignment horizontal="center"/>
    </xf>
    <xf numFmtId="0" fontId="3" fillId="0" borderId="1" xfId="0" applyFont="1" applyBorder="1" applyAlignment="1">
      <alignment horizontal="center"/>
    </xf>
    <xf numFmtId="0" fontId="3" fillId="22" borderId="1" xfId="0" applyFont="1" applyFill="1" applyBorder="1" applyAlignment="1">
      <alignment horizontal="center"/>
    </xf>
    <xf numFmtId="0" fontId="3" fillId="22" borderId="1" xfId="0" applyFont="1" applyFill="1" applyBorder="1" applyAlignment="1">
      <alignment horizontal="center"/>
    </xf>
    <xf numFmtId="0" fontId="9" fillId="0" borderId="0" xfId="0" applyFont="1" applyAlignment="1">
      <alignment horizontal="center"/>
    </xf>
    <xf numFmtId="0" fontId="3" fillId="0" borderId="4" xfId="0" applyFont="1" applyBorder="1" applyAlignment="1">
      <alignment horizontal="center"/>
    </xf>
    <xf numFmtId="0" fontId="9" fillId="0" borderId="5" xfId="0" applyFont="1" applyBorder="1" applyAlignment="1">
      <alignment horizontal="center"/>
    </xf>
    <xf numFmtId="0" fontId="42" fillId="0" borderId="0" xfId="0" applyFont="1" applyAlignment="1">
      <alignment horizontal="center"/>
    </xf>
    <xf numFmtId="0" fontId="1" fillId="0" borderId="18" xfId="0" applyFont="1" applyBorder="1" applyAlignment="1">
      <alignment horizontal="center" vertical="top"/>
    </xf>
    <xf numFmtId="0" fontId="1" fillId="0" borderId="18" xfId="0" applyFont="1" applyBorder="1" applyAlignment="1">
      <alignment vertical="top"/>
    </xf>
    <xf numFmtId="0" fontId="1" fillId="0" borderId="18" xfId="0" applyFont="1" applyBorder="1" applyAlignment="1">
      <alignment vertical="top"/>
    </xf>
    <xf numFmtId="0" fontId="1" fillId="0" borderId="18" xfId="0" applyFont="1" applyBorder="1" applyAlignment="1">
      <alignment horizontal="center" vertical="top"/>
    </xf>
    <xf numFmtId="0" fontId="1" fillId="0" borderId="19" xfId="0" applyFont="1" applyBorder="1" applyAlignment="1">
      <alignment horizontal="center" vertical="top"/>
    </xf>
    <xf numFmtId="0" fontId="9" fillId="0" borderId="18" xfId="0" applyFont="1" applyBorder="1" applyAlignment="1">
      <alignment horizontal="center"/>
    </xf>
    <xf numFmtId="0" fontId="9" fillId="0" borderId="19" xfId="0" applyFont="1" applyBorder="1" applyAlignment="1">
      <alignment horizontal="center"/>
    </xf>
    <xf numFmtId="0" fontId="3" fillId="0" borderId="18" xfId="0" applyFont="1" applyBorder="1" applyAlignment="1">
      <alignment horizontal="center"/>
    </xf>
    <xf numFmtId="0" fontId="3" fillId="0" borderId="18" xfId="0" applyFont="1" applyBorder="1" applyAlignment="1">
      <alignment horizontal="center"/>
    </xf>
    <xf numFmtId="0" fontId="3" fillId="22" borderId="18" xfId="0" applyFont="1" applyFill="1" applyBorder="1" applyAlignment="1">
      <alignment horizontal="center"/>
    </xf>
    <xf numFmtId="0" fontId="9" fillId="22" borderId="19" xfId="0" applyFont="1" applyFill="1" applyBorder="1" applyAlignment="1">
      <alignment horizontal="center"/>
    </xf>
    <xf numFmtId="0" fontId="1" fillId="0" borderId="0" xfId="0" applyFont="1" applyAlignment="1">
      <alignment vertical="center"/>
    </xf>
    <xf numFmtId="0" fontId="10" fillId="0" borderId="0" xfId="0" applyFont="1" applyAlignment="1"/>
    <xf numFmtId="0" fontId="10" fillId="0" borderId="1" xfId="0" applyFont="1" applyBorder="1" applyAlignment="1"/>
    <xf numFmtId="0" fontId="1" fillId="0" borderId="0" xfId="0" applyFont="1" applyAlignment="1"/>
    <xf numFmtId="0" fontId="1" fillId="0" borderId="0" xfId="0" applyFont="1" applyAlignment="1"/>
    <xf numFmtId="0" fontId="43" fillId="2" borderId="0" xfId="0" applyFont="1" applyFill="1" applyAlignment="1">
      <alignment horizontal="left"/>
    </xf>
    <xf numFmtId="0" fontId="10" fillId="0" borderId="0" xfId="0" applyFont="1" applyAlignment="1">
      <alignment horizontal="center"/>
    </xf>
    <xf numFmtId="0" fontId="10" fillId="0" borderId="1" xfId="0" applyFont="1" applyBorder="1" applyAlignment="1">
      <alignment horizontal="center"/>
    </xf>
    <xf numFmtId="0" fontId="1" fillId="0" borderId="0" xfId="0" applyFont="1" applyAlignment="1">
      <alignment horizontal="center"/>
    </xf>
    <xf numFmtId="0" fontId="1" fillId="0" borderId="0" xfId="0" applyFont="1" applyAlignment="1">
      <alignment horizontal="center"/>
    </xf>
    <xf numFmtId="9" fontId="9" fillId="0" borderId="0" xfId="0" applyNumberFormat="1" applyFont="1" applyAlignment="1">
      <alignment horizontal="center"/>
    </xf>
    <xf numFmtId="9" fontId="9" fillId="0" borderId="1" xfId="0" applyNumberFormat="1" applyFont="1" applyBorder="1" applyAlignment="1">
      <alignment horizontal="center"/>
    </xf>
    <xf numFmtId="0" fontId="2" fillId="0" borderId="1" xfId="0" applyFont="1" applyBorder="1" applyAlignment="1">
      <alignment horizontal="left"/>
    </xf>
    <xf numFmtId="0" fontId="1" fillId="0" borderId="1" xfId="0" applyFont="1" applyBorder="1" applyAlignment="1">
      <alignment horizontal="left"/>
    </xf>
    <xf numFmtId="0" fontId="3" fillId="0" borderId="1" xfId="0" applyFont="1" applyBorder="1"/>
    <xf numFmtId="0" fontId="3" fillId="0" borderId="0" xfId="0" applyFont="1"/>
    <xf numFmtId="0" fontId="1" fillId="0" borderId="5" xfId="0" applyFont="1" applyBorder="1" applyAlignment="1">
      <alignment horizontal="left"/>
    </xf>
    <xf numFmtId="0" fontId="3" fillId="0" borderId="4" xfId="0" applyFont="1" applyBorder="1"/>
    <xf numFmtId="0" fontId="3" fillId="0" borderId="5" xfId="0" applyFont="1" applyBorder="1"/>
    <xf numFmtId="0" fontId="4" fillId="0" borderId="0" xfId="0" applyFont="1" applyAlignment="1">
      <alignment horizontal="right"/>
    </xf>
    <xf numFmtId="0" fontId="5" fillId="0" borderId="1" xfId="0" applyFont="1" applyBorder="1"/>
  </cellXfs>
  <cellStyles count="1">
    <cellStyle name="Normal" xfId="0" builtinId="0"/>
  </cellStyles>
  <dxfs count="5">
    <dxf>
      <font>
        <color rgb="FFC53929"/>
      </font>
      <fill>
        <patternFill patternType="none"/>
      </fill>
    </dxf>
    <dxf>
      <fill>
        <patternFill patternType="solid">
          <fgColor rgb="FFB7E1CD"/>
          <bgColor rgb="FFB7E1CD"/>
        </patternFill>
      </fill>
    </dxf>
    <dxf>
      <font>
        <color rgb="FFCC0000"/>
      </font>
      <fill>
        <patternFill patternType="none"/>
      </fill>
    </dxf>
    <dxf>
      <font>
        <color rgb="FF34A853"/>
      </font>
      <fill>
        <patternFill patternType="solid">
          <fgColor rgb="FFB4EBC2"/>
          <bgColor rgb="FFB4EBC2"/>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lobalreporting.org/standards/media/1009/gri-302-energy-2016.pdf" TargetMode="External"/><Relationship Id="rId2" Type="http://schemas.openxmlformats.org/officeDocument/2006/relationships/hyperlink" Target="https://www.ifrs.org/content/dam/ifrs/project/climate-related-disclosures/issb-exposure-draft-2022-2-climate-related-disclosures.pdf" TargetMode="External"/><Relationship Id="rId1" Type="http://schemas.openxmlformats.org/officeDocument/2006/relationships/hyperlink" Target="https://www.efrag.org/Assets/Download?assetUrl=%2Fsites%2Fwebpublishing%2FSiteAssets%2FED_ESRS_E1.pdf" TargetMode="External"/><Relationship Id="rId6" Type="http://schemas.openxmlformats.org/officeDocument/2006/relationships/hyperlink" Target="https://www.globalreporting.org/media/gsipjvy5/gri-s-submission-to-efrag-s-public-consultation-on-the-first-set-of-draft-esrs.pdf" TargetMode="External"/><Relationship Id="rId5" Type="http://schemas.openxmlformats.org/officeDocument/2006/relationships/hyperlink" Target="https://www.efrag.org/Assets/Download?assetUrl=%2Fsites%2Fwebpublishing%2FSiteAssets%2FED_ESRS_AP5.pdf" TargetMode="External"/><Relationship Id="rId4" Type="http://schemas.openxmlformats.org/officeDocument/2006/relationships/hyperlink" Target="https://www.globalreporting.org/standards/media/1012/gri-305-emissions-2016.pdf"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8" Type="http://schemas.openxmlformats.org/officeDocument/2006/relationships/hyperlink" Target="https://report.covestro.com/annual-report-2021/servicepages/downloads/files/entire-covestro-ar21.pdf" TargetMode="External"/><Relationship Id="rId13" Type="http://schemas.openxmlformats.org/officeDocument/2006/relationships/hyperlink" Target="https://www.eon.com/content/dam/eon/eon-com/eon-com-assets/documents/investor-relations/de/geschaeftsbericht/GB21_D_gesamt.pdf" TargetMode="External"/><Relationship Id="rId18" Type="http://schemas.openxmlformats.org/officeDocument/2006/relationships/hyperlink" Target="https://www.henkel.de/resource/blob/1616958/8a9ca447fca79ec3ad39d8e5192a1fb6/data/2021-annual-report.pdf" TargetMode="External"/><Relationship Id="rId26" Type="http://schemas.openxmlformats.org/officeDocument/2006/relationships/hyperlink" Target="https://www.sartorius.com/download/1138878/sag-annual-report-2021-de-data.pdf" TargetMode="External"/><Relationship Id="rId39" Type="http://schemas.openxmlformats.org/officeDocument/2006/relationships/hyperlink" Target="https://group.mercedes-benz.com/dokumente/nachhaltigkeit/sonstiges/mercedes-benz-nachhaltigkeitsbericht-2021.pdf" TargetMode="External"/><Relationship Id="rId3" Type="http://schemas.openxmlformats.org/officeDocument/2006/relationships/hyperlink" Target="https://report.basf.com/2021/en/_assets/downloads/entire-basf-ar21.pdf" TargetMode="External"/><Relationship Id="rId21" Type="http://schemas.openxmlformats.org/officeDocument/2006/relationships/hyperlink" Target="https://www.merckgroup.com/investors/reports-and-financials/earnings-materials/2021-q4/de/2021-Q4-Report-DE.pdf" TargetMode="External"/><Relationship Id="rId34" Type="http://schemas.openxmlformats.org/officeDocument/2006/relationships/hyperlink" Target="https://www.daimlertruck.com/dokumente/nachhaltigkeit/sonstiges/daimler-truck-nachhaltigkeitsbericht-2021.pdf" TargetMode="External"/><Relationship Id="rId42" Type="http://schemas.openxmlformats.org/officeDocument/2006/relationships/hyperlink" Target="https://www.volkswagenag.com/presence/nachhaltigkeit/documents/sustainability-report/2021/Nichtfinanzieller_Bericht_2021_d.pdf" TargetMode="External"/><Relationship Id="rId7" Type="http://schemas.openxmlformats.org/officeDocument/2006/relationships/hyperlink" Target="https://cdn.continental.com/fileadmin/__imported/sites/corporate/_international/german/hubpages/30_20investor_20relations/40_20finanzberichte/gesch_c3_a4ftsberichte/downloads/continental_geschaeftsbericht_2021_so.pdf" TargetMode="External"/><Relationship Id="rId12" Type="http://schemas.openxmlformats.org/officeDocument/2006/relationships/hyperlink" Target="https://bericht.telekom.com/geschaeftsbericht-2021/_assets/downloads/entire-dtag-gb21.pdf" TargetMode="External"/><Relationship Id="rId17" Type="http://schemas.openxmlformats.org/officeDocument/2006/relationships/hyperlink" Target="https://ir.hellofreshgroup.com/download/companies/hellofresh/Annual%20Reports/DE000A161408-JA-2021-PN-EQ-D-00.pdf" TargetMode="External"/><Relationship Id="rId25" Type="http://schemas.openxmlformats.org/officeDocument/2006/relationships/hyperlink" Target="https://www.sap.com/docs/download/investors/2021/sap-2021-integrated-report.pdf" TargetMode="External"/><Relationship Id="rId33" Type="http://schemas.openxmlformats.org/officeDocument/2006/relationships/hyperlink" Target="https://cdn.continental.com/fileadmin/__imported/sites/corporate/_international/german/hubpages/40_20nachhaltigkeit/60_20downloads/220414_continental_nachhaltigkeitsbericht_2021-final_for_publication.pdf?_gl=1*12dvb0p*_ga*NzExNTkxMDI5LjE2NjI1NDkyMzA.*_ga_CXY4Q1X5YZ*MTY2MjU0OTIyOS4xLjEuMTY2MjU0OTI2Ny4wLjAuMA.." TargetMode="External"/><Relationship Id="rId38" Type="http://schemas.openxmlformats.org/officeDocument/2006/relationships/hyperlink" Target="https://www.infineon.com/dgdl/Nachhaltigkeit+bei+Infineon+in+Erg%C3%A4nzung+zum+Gesch%C3%A4ftsbericht+2021.pdf?fileId=8ac78c8b7d507352017d6b5ed94a016d" TargetMode="External"/><Relationship Id="rId2" Type="http://schemas.openxmlformats.org/officeDocument/2006/relationships/hyperlink" Target="https://www.airbus.com/sites/g/files/jlcbta136/files/2022-04/Airbus-SE-Full-Annual-Report-2021.pdf" TargetMode="External"/><Relationship Id="rId16" Type="http://schemas.openxmlformats.org/officeDocument/2006/relationships/hyperlink" Target="https://www.heidelbergcement.com/sites/default/files/2022-03/annual-report-heidelbergcement-2021_1.pdf" TargetMode="External"/><Relationship Id="rId20" Type="http://schemas.openxmlformats.org/officeDocument/2006/relationships/hyperlink" Target="https://group.mercedes-benz.com/dokumente/investoren/berichte/geschaeftsberichte/mercedes-benz/mercedes-benz-ir-geschaeftsbericht-2021-inkl-zusammengefasster-lagebericht-mbg-ag.pdf" TargetMode="External"/><Relationship Id="rId29" Type="http://schemas.openxmlformats.org/officeDocument/2006/relationships/hyperlink" Target="https://www.symrise.com/de/investoren/finanzergebnisse/index.php?eID=tx_securedownloads&amp;p=74&amp;u=0&amp;g=0&amp;t=1648644650&amp;hash=32448c0d6898bd205fa482435260dfa1832492d5&amp;file=/fileadmin/symrise/Downloads_reports/reports/documents/2022/220301_Symrise_Finanzbericht_2021.pdf" TargetMode="External"/><Relationship Id="rId41" Type="http://schemas.openxmlformats.org/officeDocument/2006/relationships/hyperlink" Target="https://symrise.com/de/unternehmensbericht/2021/downloads/SYM_gri_2021_DE.pdf" TargetMode="External"/><Relationship Id="rId1" Type="http://schemas.openxmlformats.org/officeDocument/2006/relationships/hyperlink" Target="https://www.adidas-group.com/media/filer_public/ad/a3/ada3f4a0-4751-484d-b053-f2b2b78b2e30/ar21_en.pdf" TargetMode="External"/><Relationship Id="rId6" Type="http://schemas.openxmlformats.org/officeDocument/2006/relationships/hyperlink" Target="https://brenntagprod-media.e-spirit.cloud/06432017-be1f-41ce-8d1d-564e2a66d213/documents/Corporate/Investor-Relations/2021/FY_2021/Brenntag-SE_AR_2021_EN.pdf" TargetMode="External"/><Relationship Id="rId11" Type="http://schemas.openxmlformats.org/officeDocument/2006/relationships/hyperlink" Target="https://www.dpdhl.com/content/dam/dpdhl/de/media-center/investors/documents/geschaeftsberichte/DPDHL-Geschaeftsbericht-2021.pdf" TargetMode="External"/><Relationship Id="rId24" Type="http://schemas.openxmlformats.org/officeDocument/2006/relationships/hyperlink" Target="https://www.rwe.com/-/media/RWE/documents/05-investor-relations/2021-GJ/2022-03-15-rwe-geschaeftsbericht-2021.pdf?sc_lang=de-DE&amp;hash=8FA7D479D82AF8C87851318124632BBC" TargetMode="External"/><Relationship Id="rId32" Type="http://schemas.openxmlformats.org/officeDocument/2006/relationships/hyperlink" Target="https://brenntagprod-media.e-spirit.cloud/06432017-be1f-41ce-8d1d-564e2a66d213/documents/Global/Sustainability/Reports/Brenntag-Nachhaltigkeitsbericht-2021_DE.pdf" TargetMode="External"/><Relationship Id="rId37" Type="http://schemas.openxmlformats.org/officeDocument/2006/relationships/hyperlink" Target="https://www.henkel.com/resource/blob/1616952/56b3f141043a2c60ca1743c8255f5f26/data/2021-sustainability-report.pdf" TargetMode="External"/><Relationship Id="rId40" Type="http://schemas.openxmlformats.org/officeDocument/2006/relationships/hyperlink" Target="https://www.porsche-se.com/fileadmin/downloads/investorrelations/mandatorypublications/annualreport-21/2021_Nichtfinanzieller_Konzernbericht_PorscheSE_DE.pdf" TargetMode="External"/><Relationship Id="rId45" Type="http://schemas.openxmlformats.org/officeDocument/2006/relationships/comments" Target="../comments2.xml"/><Relationship Id="rId5" Type="http://schemas.openxmlformats.org/officeDocument/2006/relationships/hyperlink" Target="https://www.bmwgroup.com/content/dam/grpw/websites/bmwgroup_com/ir/downloads/de/2022/bericht/BMW-Group-Bericht-2021-de.pdf" TargetMode="External"/><Relationship Id="rId15" Type="http://schemas.openxmlformats.org/officeDocument/2006/relationships/hyperlink" Target="https://www.freseniusmedicalcare.com/fileadmin/data/com/pdf/Media_Center/Publications/Annual_Reports/FME_Geschaeftsbericht_2021_DE.pdf" TargetMode="External"/><Relationship Id="rId23" Type="http://schemas.openxmlformats.org/officeDocument/2006/relationships/hyperlink" Target="https://www.porsche-se.com/fileadmin/downloads/investorrelations/mandatorypublications/annualreport-21/PSE2021_Geschaeftsbericht_de.pdf" TargetMode="External"/><Relationship Id="rId28" Type="http://schemas.openxmlformats.org/officeDocument/2006/relationships/hyperlink" Target="https://www.siemens-healthineers.com/deu/investor-relations/presentations-financial-publications" TargetMode="External"/><Relationship Id="rId36" Type="http://schemas.openxmlformats.org/officeDocument/2006/relationships/hyperlink" Target="https://ir.hellofreshgroup.com/download/companies/hellofresh/Annual%20Reports/HelloFresh_Sustainability_Report_2021_Non_Financial_Report_DE.pdf" TargetMode="External"/><Relationship Id="rId10" Type="http://schemas.openxmlformats.org/officeDocument/2006/relationships/hyperlink" Target="https://ir.deliveryhero.com/media/document/35f8a680-3a33-44e4-b1a0-0b750e751b60/assets/DE000A2E4K43-JA-2021-EQ-E-01.pdf" TargetMode="External"/><Relationship Id="rId19" Type="http://schemas.openxmlformats.org/officeDocument/2006/relationships/hyperlink" Target="https://www.infineon.com/dgdl/Infineon+Gesch%C3%A4ftsbericht+2021.pdf?fileId=8ac78c8b7d507352017d622657f6015a" TargetMode="External"/><Relationship Id="rId31" Type="http://schemas.openxmlformats.org/officeDocument/2006/relationships/hyperlink" Target="https://corporate.zalando.com/sites/default/files/media-download/Annual-Report_ZalandoSE_21_DE_220228_s.pdf" TargetMode="External"/><Relationship Id="rId44" Type="http://schemas.openxmlformats.org/officeDocument/2006/relationships/vmlDrawing" Target="../drawings/vmlDrawing2.vml"/><Relationship Id="rId4" Type="http://schemas.openxmlformats.org/officeDocument/2006/relationships/hyperlink" Target="https://www.bayer.com/sites/default/files/2022-03/Bayer-Annual-Report-2021.pdf" TargetMode="External"/><Relationship Id="rId9" Type="http://schemas.openxmlformats.org/officeDocument/2006/relationships/hyperlink" Target="https://www.daimlertruck.com/dokumente/investoren/berichte/geschaeftsberichte/daimler-truck-ir-geschaeftsbericht-2021-inkl-zusammengefasster-lagebericht-dth-ag.pdf" TargetMode="External"/><Relationship Id="rId14" Type="http://schemas.openxmlformats.org/officeDocument/2006/relationships/hyperlink" Target="https://www.fresenius.com/sites/default/files/2022-04/Fresenius_Geschaeftsbericht_2021_2.pdf" TargetMode="External"/><Relationship Id="rId22" Type="http://schemas.openxmlformats.org/officeDocument/2006/relationships/hyperlink" Target="https://www.mtu.de/fileadmin/DE/5_Investor_Relations/Financial_Report/MTU_Geschaeftsbericht_2021_de.pdf" TargetMode="External"/><Relationship Id="rId27" Type="http://schemas.openxmlformats.org/officeDocument/2006/relationships/hyperlink" Target="https://new.siemens.com/content/dam/internet/siemens-com/global/company/investor-relations/application-pages/report/report4you_de/assets/pdfs/Siemens-Bericht_GJ2021.pdf" TargetMode="External"/><Relationship Id="rId30" Type="http://schemas.openxmlformats.org/officeDocument/2006/relationships/hyperlink" Target="https://www.volkswagenag.com/presence/investorrelation/publications/annual-reports/2022/volkswagen/Y_2021_d.pdf" TargetMode="External"/><Relationship Id="rId35" Type="http://schemas.openxmlformats.org/officeDocument/2006/relationships/hyperlink" Target="https://www.heidelbergcement.com/sites/default/files/2022-06/220529-HC-NB-2021-EN.pdf" TargetMode="External"/><Relationship Id="rId43" Type="http://schemas.openxmlformats.org/officeDocument/2006/relationships/hyperlink" Target="https://corporate.zalando.com/sites/default/files/media-download/Zalando_SE_Fortschrittsbericht_zu_Nachhaltigkeit_2021.pdf"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report.covestro.com/annual-report-2021/servicepages/downloads/files/entire-covestro-ar21.pdf" TargetMode="External"/><Relationship Id="rId13" Type="http://schemas.openxmlformats.org/officeDocument/2006/relationships/hyperlink" Target="https://www.eon.com/content/dam/eon/eon-com/eon-com-assets/documents/investor-relations/de/geschaeftsbericht/GB21_D_gesamt.pdf" TargetMode="External"/><Relationship Id="rId18" Type="http://schemas.openxmlformats.org/officeDocument/2006/relationships/hyperlink" Target="https://www.henkel.de/resource/blob/1616958/8a9ca447fca79ec3ad39d8e5192a1fb6/data/2021-annual-report.pdf" TargetMode="External"/><Relationship Id="rId26" Type="http://schemas.openxmlformats.org/officeDocument/2006/relationships/hyperlink" Target="https://www.sartorius.com/download/1138878/sag-annual-report-2021-de-data.pdf" TargetMode="External"/><Relationship Id="rId39" Type="http://schemas.openxmlformats.org/officeDocument/2006/relationships/hyperlink" Target="https://group.mercedes-benz.com/dokumente/nachhaltigkeit/sonstiges/mercedes-benz-nachhaltigkeitsbericht-2021.pdf" TargetMode="External"/><Relationship Id="rId3" Type="http://schemas.openxmlformats.org/officeDocument/2006/relationships/hyperlink" Target="https://report.basf.com/2021/en/_assets/downloads/entire-basf-ar21.pdf" TargetMode="External"/><Relationship Id="rId21" Type="http://schemas.openxmlformats.org/officeDocument/2006/relationships/hyperlink" Target="https://www.merckgroup.com/investors/reports-and-financials/earnings-materials/2021-q4/de/2021-Q4-Report-DE.pdf" TargetMode="External"/><Relationship Id="rId34" Type="http://schemas.openxmlformats.org/officeDocument/2006/relationships/hyperlink" Target="https://www.daimlertruck.com/dokumente/nachhaltigkeit/sonstiges/daimler-truck-nachhaltigkeitsbericht-2021.pdf" TargetMode="External"/><Relationship Id="rId42" Type="http://schemas.openxmlformats.org/officeDocument/2006/relationships/hyperlink" Target="https://www.volkswagenag.com/presence/nachhaltigkeit/documents/sustainability-report/2021/Nichtfinanzieller_Bericht_2021_d.pdf" TargetMode="External"/><Relationship Id="rId7" Type="http://schemas.openxmlformats.org/officeDocument/2006/relationships/hyperlink" Target="https://cdn.continental.com/fileadmin/__imported/sites/corporate/_international/german/hubpages/30_20investor_20relations/40_20finanzberichte/gesch_c3_a4ftsberichte/downloads/continental_geschaeftsbericht_2021_so.pdf" TargetMode="External"/><Relationship Id="rId12" Type="http://schemas.openxmlformats.org/officeDocument/2006/relationships/hyperlink" Target="https://bericht.telekom.com/geschaeftsbericht-2021/_assets/downloads/entire-dtag-gb21.pdf" TargetMode="External"/><Relationship Id="rId17" Type="http://schemas.openxmlformats.org/officeDocument/2006/relationships/hyperlink" Target="https://ir.hellofreshgroup.com/download/companies/hellofresh/Annual%20Reports/DE000A161408-JA-2021-PN-EQ-D-00.pdf" TargetMode="External"/><Relationship Id="rId25" Type="http://schemas.openxmlformats.org/officeDocument/2006/relationships/hyperlink" Target="https://www.sap.com/docs/download/investors/2021/sap-2021-integrated-report.pdf" TargetMode="External"/><Relationship Id="rId33" Type="http://schemas.openxmlformats.org/officeDocument/2006/relationships/hyperlink" Target="https://cdn.continental.com/fileadmin/__imported/sites/corporate/_international/german/hubpages/40_20nachhaltigkeit/60_20downloads/220414_continental_nachhaltigkeitsbericht_2021-final_for_publication.pdf?_gl=1*12dvb0p*_ga*NzExNTkxMDI5LjE2NjI1NDkyMzA.*_ga_CXY4Q1X5YZ*MTY2MjU0OTIyOS4xLjEuMTY2MjU0OTI2Ny4wLjAuMA.." TargetMode="External"/><Relationship Id="rId38" Type="http://schemas.openxmlformats.org/officeDocument/2006/relationships/hyperlink" Target="https://www.infineon.com/dgdl/Nachhaltigkeit+bei+Infineon+in+Erg%C3%A4nzung+zum+Gesch%C3%A4ftsbericht+2021.pdf?fileId=8ac78c8b7d507352017d6b5ed94a016d" TargetMode="External"/><Relationship Id="rId2" Type="http://schemas.openxmlformats.org/officeDocument/2006/relationships/hyperlink" Target="https://www.airbus.com/sites/g/files/jlcbta136/files/2022-04/Airbus-SE-Full-Annual-Report-2021.pdf" TargetMode="External"/><Relationship Id="rId16" Type="http://schemas.openxmlformats.org/officeDocument/2006/relationships/hyperlink" Target="https://www.heidelbergcement.com/sites/default/files/2022-03/annual-report-heidelbergcement-2021_1.pdf" TargetMode="External"/><Relationship Id="rId20" Type="http://schemas.openxmlformats.org/officeDocument/2006/relationships/hyperlink" Target="https://group.mercedes-benz.com/dokumente/investoren/berichte/geschaeftsberichte/mercedes-benz/mercedes-benz-ir-geschaeftsbericht-2021-inkl-zusammengefasster-lagebericht-mbg-ag.pdf" TargetMode="External"/><Relationship Id="rId29" Type="http://schemas.openxmlformats.org/officeDocument/2006/relationships/hyperlink" Target="https://www.symrise.com/de/investoren/finanzergebnisse/index.php?eID=tx_securedownloads&amp;p=74&amp;u=0&amp;g=0&amp;t=1648644650&amp;hash=32448c0d6898bd205fa482435260dfa1832492d5&amp;file=/fileadmin/symrise/Downloads_reports/reports/documents/2022/220301_Symrise_Finanzbericht_2021.pdf" TargetMode="External"/><Relationship Id="rId41" Type="http://schemas.openxmlformats.org/officeDocument/2006/relationships/hyperlink" Target="https://symrise.com/de/unternehmensbericht/2021/downloads/SYM_gri_2021_DE.pdf" TargetMode="External"/><Relationship Id="rId1" Type="http://schemas.openxmlformats.org/officeDocument/2006/relationships/hyperlink" Target="https://www.adidas-group.com/media/filer_public/ad/a3/ada3f4a0-4751-484d-b053-f2b2b78b2e30/ar21_en.pdf" TargetMode="External"/><Relationship Id="rId6" Type="http://schemas.openxmlformats.org/officeDocument/2006/relationships/hyperlink" Target="https://brenntagprod-media.e-spirit.cloud/06432017-be1f-41ce-8d1d-564e2a66d213/documents/Corporate/Investor-Relations/2021/FY_2021/Brenntag-SE_AR_2021_EN.pdf" TargetMode="External"/><Relationship Id="rId11" Type="http://schemas.openxmlformats.org/officeDocument/2006/relationships/hyperlink" Target="https://www.dpdhl.com/content/dam/dpdhl/de/media-center/investors/documents/geschaeftsberichte/DPDHL-Geschaeftsbericht-2021.pdf" TargetMode="External"/><Relationship Id="rId24" Type="http://schemas.openxmlformats.org/officeDocument/2006/relationships/hyperlink" Target="https://www.rwe.com/-/media/RWE/documents/05-investor-relations/2021-GJ/2022-03-15-rwe-geschaeftsbericht-2021.pdf?sc_lang=de-DE&amp;hash=8FA7D479D82AF8C87851318124632BBC" TargetMode="External"/><Relationship Id="rId32" Type="http://schemas.openxmlformats.org/officeDocument/2006/relationships/hyperlink" Target="https://brenntagprod-media.e-spirit.cloud/06432017-be1f-41ce-8d1d-564e2a66d213/documents/Global/Sustainability/Reports/Brenntag-Nachhaltigkeitsbericht-2021_DE.pdf" TargetMode="External"/><Relationship Id="rId37" Type="http://schemas.openxmlformats.org/officeDocument/2006/relationships/hyperlink" Target="https://www.henkel.com/resource/blob/1616952/56b3f141043a2c60ca1743c8255f5f26/data/2021-sustainability-report.pdf" TargetMode="External"/><Relationship Id="rId40" Type="http://schemas.openxmlformats.org/officeDocument/2006/relationships/hyperlink" Target="https://www.porsche-se.com/fileadmin/downloads/investorrelations/mandatorypublications/annualreport-21/2021_Nichtfinanzieller_Konzernbericht_PorscheSE_DE.pdf" TargetMode="External"/><Relationship Id="rId45" Type="http://schemas.openxmlformats.org/officeDocument/2006/relationships/comments" Target="../comments3.xml"/><Relationship Id="rId5" Type="http://schemas.openxmlformats.org/officeDocument/2006/relationships/hyperlink" Target="https://www.bmwgroup.com/content/dam/grpw/websites/bmwgroup_com/ir/downloads/de/2022/bericht/BMW-Group-Bericht-2021-de.pdf" TargetMode="External"/><Relationship Id="rId15" Type="http://schemas.openxmlformats.org/officeDocument/2006/relationships/hyperlink" Target="https://www.freseniusmedicalcare.com/fileadmin/data/com/pdf/Media_Center/Publications/Annual_Reports/FME_Geschaeftsbericht_2021_DE.pdf" TargetMode="External"/><Relationship Id="rId23" Type="http://schemas.openxmlformats.org/officeDocument/2006/relationships/hyperlink" Target="https://www.porsche-se.com/fileadmin/downloads/investorrelations/mandatorypublications/annualreport-21/PSE2021_Geschaeftsbericht_de.pdf" TargetMode="External"/><Relationship Id="rId28" Type="http://schemas.openxmlformats.org/officeDocument/2006/relationships/hyperlink" Target="https://www.siemens-healthineers.com/deu/investor-relations/presentations-financial-publications" TargetMode="External"/><Relationship Id="rId36" Type="http://schemas.openxmlformats.org/officeDocument/2006/relationships/hyperlink" Target="https://ir.hellofreshgroup.com/download/companies/hellofresh/Annual%20Reports/HelloFresh_Sustainability_Report_2021_Non_Financial_Report_DE.pdf" TargetMode="External"/><Relationship Id="rId10" Type="http://schemas.openxmlformats.org/officeDocument/2006/relationships/hyperlink" Target="https://ir.deliveryhero.com/media/document/35f8a680-3a33-44e4-b1a0-0b750e751b60/assets/DE000A2E4K43-JA-2021-EQ-E-01.pdf" TargetMode="External"/><Relationship Id="rId19" Type="http://schemas.openxmlformats.org/officeDocument/2006/relationships/hyperlink" Target="https://www.infineon.com/dgdl/Infineon+Gesch%C3%A4ftsbericht+2021.pdf?fileId=8ac78c8b7d507352017d622657f6015a" TargetMode="External"/><Relationship Id="rId31" Type="http://schemas.openxmlformats.org/officeDocument/2006/relationships/hyperlink" Target="https://corporate.zalando.com/sites/default/files/media-download/Annual-Report_ZalandoSE_21_DE_220228_s.pdf" TargetMode="External"/><Relationship Id="rId44" Type="http://schemas.openxmlformats.org/officeDocument/2006/relationships/vmlDrawing" Target="../drawings/vmlDrawing3.vml"/><Relationship Id="rId4" Type="http://schemas.openxmlformats.org/officeDocument/2006/relationships/hyperlink" Target="https://www.bayer.com/sites/default/files/2022-03/Bayer-Annual-Report-2021.pdf" TargetMode="External"/><Relationship Id="rId9" Type="http://schemas.openxmlformats.org/officeDocument/2006/relationships/hyperlink" Target="https://www.daimlertruck.com/dokumente/investoren/berichte/geschaeftsberichte/daimler-truck-ir-geschaeftsbericht-2021-inkl-zusammengefasster-lagebericht-dth-ag.pdf" TargetMode="External"/><Relationship Id="rId14" Type="http://schemas.openxmlformats.org/officeDocument/2006/relationships/hyperlink" Target="https://www.fresenius.com/sites/default/files/2022-04/Fresenius_Geschaeftsbericht_2021_2.pdf" TargetMode="External"/><Relationship Id="rId22" Type="http://schemas.openxmlformats.org/officeDocument/2006/relationships/hyperlink" Target="https://www.mtu.de/fileadmin/DE/5_Investor_Relations/Financial_Report/MTU_Geschaeftsbericht_2021_de.pdf" TargetMode="External"/><Relationship Id="rId27" Type="http://schemas.openxmlformats.org/officeDocument/2006/relationships/hyperlink" Target="https://new.siemens.com/content/dam/internet/siemens-com/global/company/investor-relations/application-pages/report/report4you_de/assets/pdfs/Siemens-Bericht_GJ2021.pdf" TargetMode="External"/><Relationship Id="rId30" Type="http://schemas.openxmlformats.org/officeDocument/2006/relationships/hyperlink" Target="https://www.volkswagenag.com/presence/investorrelation/publications/annual-reports/2022/volkswagen/Y_2021_d.pdf" TargetMode="External"/><Relationship Id="rId35" Type="http://schemas.openxmlformats.org/officeDocument/2006/relationships/hyperlink" Target="https://www.heidelbergcement.com/sites/default/files/2022-06/220529-HC-NB-2021-EN.pdf" TargetMode="External"/><Relationship Id="rId43" Type="http://schemas.openxmlformats.org/officeDocument/2006/relationships/hyperlink" Target="https://corporate.zalando.com/sites/default/files/media-download/Zalando_SE_Fortschrittsbericht_zu_Nachhaltigkeit_20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C78D8"/>
    <outlinePr summaryBelow="0"/>
  </sheetPr>
  <dimension ref="A1:AC163"/>
  <sheetViews>
    <sheetView showGridLines="0" tabSelected="1" topLeftCell="B1" zoomScale="85" zoomScaleNormal="85" workbookViewId="0">
      <pane ySplit="1" topLeftCell="A137" activePane="bottomLeft" state="frozen"/>
      <selection pane="bottomLeft" activeCell="M6" sqref="M6"/>
    </sheetView>
  </sheetViews>
  <sheetFormatPr defaultColWidth="12.5703125" defaultRowHeight="15.75" customHeight="1" outlineLevelCol="1" x14ac:dyDescent="0.2"/>
  <cols>
    <col min="1" max="3" width="12.5703125" outlineLevel="1"/>
    <col min="5" max="5" width="44.42578125" customWidth="1"/>
    <col min="6" max="6" width="5.85546875" customWidth="1"/>
    <col min="9" max="9" width="6.140625" customWidth="1"/>
    <col min="11" max="11" width="7.7109375" customWidth="1"/>
    <col min="12" max="12" width="0" hidden="1" customWidth="1"/>
    <col min="14" max="14" width="9" customWidth="1"/>
    <col min="15" max="15" width="0" hidden="1" customWidth="1"/>
    <col min="16" max="16" width="8.42578125" customWidth="1"/>
    <col min="17" max="17" width="6.42578125" customWidth="1"/>
    <col min="18" max="18" width="11.42578125" customWidth="1"/>
    <col min="19" max="19" width="0" hidden="1" customWidth="1"/>
    <col min="20" max="20" width="9" customWidth="1"/>
    <col min="21" max="21" width="19.140625" hidden="1" customWidth="1"/>
    <col min="22" max="22" width="32.140625" customWidth="1"/>
    <col min="26" max="28" width="11.85546875" customWidth="1"/>
    <col min="29" max="29" width="4.7109375" customWidth="1"/>
  </cols>
  <sheetData>
    <row r="1" spans="1:29" x14ac:dyDescent="0.2">
      <c r="A1" s="20" t="s">
        <v>173</v>
      </c>
      <c r="B1" s="20" t="s">
        <v>174</v>
      </c>
      <c r="C1" s="20" t="s">
        <v>175</v>
      </c>
      <c r="D1" s="20" t="s">
        <v>176</v>
      </c>
      <c r="E1" s="20" t="s">
        <v>194</v>
      </c>
      <c r="F1" s="21" t="s">
        <v>177</v>
      </c>
      <c r="G1" s="29" t="s">
        <v>195</v>
      </c>
      <c r="H1" s="49" t="s">
        <v>196</v>
      </c>
      <c r="I1" s="50" t="s">
        <v>197</v>
      </c>
      <c r="J1" s="51" t="s">
        <v>198</v>
      </c>
      <c r="K1" s="52" t="s">
        <v>199</v>
      </c>
      <c r="L1" s="52" t="s">
        <v>179</v>
      </c>
      <c r="M1" s="53" t="s">
        <v>200</v>
      </c>
      <c r="N1" s="22" t="s">
        <v>178</v>
      </c>
      <c r="O1" s="22" t="s">
        <v>179</v>
      </c>
      <c r="P1" s="54" t="s">
        <v>180</v>
      </c>
      <c r="Q1" s="23" t="s">
        <v>181</v>
      </c>
      <c r="R1" s="24" t="s">
        <v>182</v>
      </c>
      <c r="S1" s="25" t="s">
        <v>183</v>
      </c>
      <c r="T1" s="26" t="s">
        <v>184</v>
      </c>
      <c r="U1" s="27" t="s">
        <v>185</v>
      </c>
      <c r="V1" s="28" t="s">
        <v>186</v>
      </c>
      <c r="W1" s="20" t="s">
        <v>187</v>
      </c>
      <c r="X1" s="29" t="s">
        <v>188</v>
      </c>
      <c r="Y1" s="30" t="s">
        <v>189</v>
      </c>
      <c r="Z1" s="31" t="s">
        <v>190</v>
      </c>
      <c r="AA1" s="32" t="s">
        <v>191</v>
      </c>
      <c r="AB1" s="25" t="s">
        <v>192</v>
      </c>
      <c r="AC1" s="27" t="s">
        <v>185</v>
      </c>
    </row>
    <row r="2" spans="1:29" x14ac:dyDescent="0.2">
      <c r="A2" s="33" t="s">
        <v>193</v>
      </c>
      <c r="B2" s="33" t="s">
        <v>201</v>
      </c>
      <c r="C2" s="33" t="s">
        <v>202</v>
      </c>
      <c r="D2" s="33" t="s">
        <v>203</v>
      </c>
      <c r="E2" s="33" t="s">
        <v>204</v>
      </c>
      <c r="F2" s="34">
        <v>1</v>
      </c>
      <c r="G2" s="37" t="s">
        <v>77</v>
      </c>
      <c r="H2" s="55" t="s">
        <v>63</v>
      </c>
      <c r="I2" s="34">
        <v>0</v>
      </c>
      <c r="J2" s="55" t="s">
        <v>63</v>
      </c>
      <c r="K2" s="34">
        <v>1</v>
      </c>
      <c r="L2" s="34"/>
      <c r="M2" s="36" t="s">
        <v>205</v>
      </c>
      <c r="N2" s="34">
        <v>1</v>
      </c>
      <c r="O2" s="34"/>
      <c r="P2" s="37" t="s">
        <v>206</v>
      </c>
      <c r="Q2" s="35">
        <v>0</v>
      </c>
      <c r="R2" s="34" t="s">
        <v>63</v>
      </c>
      <c r="S2" s="36"/>
      <c r="T2" s="35">
        <v>1</v>
      </c>
      <c r="U2" s="33" t="str">
        <f t="shared" ref="U2:U163" si="0">+V2&amp;" "&amp;W2&amp;" "&amp;X2</f>
        <v>base year for calculation of GHG emissions narrative n.a.</v>
      </c>
      <c r="V2" s="33" t="s">
        <v>76</v>
      </c>
      <c r="W2" s="33" t="s">
        <v>77</v>
      </c>
      <c r="X2" s="37" t="s">
        <v>63</v>
      </c>
      <c r="Y2" s="38" t="s">
        <v>80</v>
      </c>
      <c r="Z2" s="36" t="s">
        <v>207</v>
      </c>
      <c r="AA2" s="39">
        <v>1</v>
      </c>
      <c r="AB2" s="39">
        <v>1</v>
      </c>
      <c r="AC2" s="40">
        <v>1</v>
      </c>
    </row>
    <row r="3" spans="1:29" x14ac:dyDescent="0.2">
      <c r="A3" s="41" t="s">
        <v>193</v>
      </c>
      <c r="B3" s="41" t="s">
        <v>201</v>
      </c>
      <c r="C3" s="41" t="s">
        <v>202</v>
      </c>
      <c r="D3" s="41" t="s">
        <v>203</v>
      </c>
      <c r="E3" s="41" t="s">
        <v>208</v>
      </c>
      <c r="F3" s="42">
        <v>2</v>
      </c>
      <c r="G3" s="45" t="s">
        <v>77</v>
      </c>
      <c r="H3" s="56" t="s">
        <v>63</v>
      </c>
      <c r="I3" s="42">
        <v>0</v>
      </c>
      <c r="J3" s="56" t="s">
        <v>63</v>
      </c>
      <c r="K3" s="42">
        <v>0</v>
      </c>
      <c r="L3" s="42"/>
      <c r="M3" s="44" t="s">
        <v>63</v>
      </c>
      <c r="N3" s="42">
        <v>0</v>
      </c>
      <c r="O3" s="42"/>
      <c r="P3" s="45" t="s">
        <v>63</v>
      </c>
      <c r="Q3" s="43">
        <v>1</v>
      </c>
      <c r="R3" s="42" t="s">
        <v>209</v>
      </c>
      <c r="S3" s="44"/>
      <c r="T3" s="43">
        <v>2</v>
      </c>
      <c r="U3" s="41" t="str">
        <f t="shared" si="0"/>
        <v>rationale for choosing the base year from which current emissions are compared against narrative n.a.</v>
      </c>
      <c r="V3" s="41" t="s">
        <v>87</v>
      </c>
      <c r="W3" s="41" t="s">
        <v>77</v>
      </c>
      <c r="X3" s="45" t="s">
        <v>63</v>
      </c>
      <c r="Y3" s="46" t="s">
        <v>80</v>
      </c>
      <c r="Z3" s="44" t="s">
        <v>207</v>
      </c>
      <c r="AA3" s="47" t="s">
        <v>207</v>
      </c>
      <c r="AB3" s="47">
        <v>1</v>
      </c>
      <c r="AC3" s="48">
        <f t="shared" ref="AC3:AC163" si="1">+IF(F3=F2,AC2,1-AC2)</f>
        <v>0</v>
      </c>
    </row>
    <row r="4" spans="1:29" x14ac:dyDescent="0.2">
      <c r="A4" s="41" t="s">
        <v>193</v>
      </c>
      <c r="B4" s="41" t="s">
        <v>201</v>
      </c>
      <c r="C4" s="41" t="s">
        <v>202</v>
      </c>
      <c r="D4" s="41" t="s">
        <v>203</v>
      </c>
      <c r="E4" s="41" t="s">
        <v>210</v>
      </c>
      <c r="F4" s="42">
        <v>3</v>
      </c>
      <c r="G4" s="45" t="s">
        <v>77</v>
      </c>
      <c r="H4" s="56" t="s">
        <v>63</v>
      </c>
      <c r="I4" s="42">
        <v>0</v>
      </c>
      <c r="J4" s="56" t="s">
        <v>63</v>
      </c>
      <c r="K4" s="42">
        <v>0</v>
      </c>
      <c r="L4" s="42"/>
      <c r="M4" s="44" t="s">
        <v>63</v>
      </c>
      <c r="N4" s="42">
        <v>0</v>
      </c>
      <c r="O4" s="42"/>
      <c r="P4" s="45" t="s">
        <v>63</v>
      </c>
      <c r="Q4" s="43">
        <v>1</v>
      </c>
      <c r="R4" s="42" t="s">
        <v>211</v>
      </c>
      <c r="S4" s="44"/>
      <c r="T4" s="43">
        <v>3</v>
      </c>
      <c r="U4" s="41" t="str">
        <f t="shared" si="0"/>
        <v>the context for any significant changes in emissions that triggered recalculations of base year emissions narrative n.a.</v>
      </c>
      <c r="V4" s="41" t="s">
        <v>88</v>
      </c>
      <c r="W4" s="41" t="s">
        <v>77</v>
      </c>
      <c r="X4" s="45" t="s">
        <v>63</v>
      </c>
      <c r="Y4" s="46" t="s">
        <v>80</v>
      </c>
      <c r="Z4" s="44" t="s">
        <v>207</v>
      </c>
      <c r="AA4" s="44" t="s">
        <v>207</v>
      </c>
      <c r="AB4" s="44">
        <v>1</v>
      </c>
      <c r="AC4" s="48">
        <f t="shared" si="1"/>
        <v>1</v>
      </c>
    </row>
    <row r="5" spans="1:29" x14ac:dyDescent="0.2">
      <c r="A5" s="41" t="s">
        <v>193</v>
      </c>
      <c r="B5" s="41" t="s">
        <v>201</v>
      </c>
      <c r="C5" s="41" t="s">
        <v>202</v>
      </c>
      <c r="D5" s="41" t="s">
        <v>212</v>
      </c>
      <c r="E5" s="41" t="s">
        <v>213</v>
      </c>
      <c r="F5" s="42">
        <v>4</v>
      </c>
      <c r="G5" s="45" t="s">
        <v>90</v>
      </c>
      <c r="H5" s="56" t="s">
        <v>91</v>
      </c>
      <c r="I5" s="42">
        <v>1</v>
      </c>
      <c r="J5" s="56" t="s">
        <v>214</v>
      </c>
      <c r="K5" s="42">
        <v>1</v>
      </c>
      <c r="L5" s="42"/>
      <c r="M5" s="44" t="s">
        <v>215</v>
      </c>
      <c r="N5" s="42">
        <v>1</v>
      </c>
      <c r="O5" s="42"/>
      <c r="P5" s="45" t="s">
        <v>216</v>
      </c>
      <c r="Q5" s="43">
        <v>1</v>
      </c>
      <c r="R5" s="42" t="s">
        <v>217</v>
      </c>
      <c r="S5" s="44"/>
      <c r="T5" s="43">
        <v>4</v>
      </c>
      <c r="U5" s="41" t="str">
        <f t="shared" si="0"/>
        <v>gross scope 1 GHG emissions tCO2eq fy</v>
      </c>
      <c r="V5" s="41" t="s">
        <v>89</v>
      </c>
      <c r="W5" s="41" t="s">
        <v>90</v>
      </c>
      <c r="X5" s="45" t="s">
        <v>91</v>
      </c>
      <c r="Y5" s="46" t="s">
        <v>80</v>
      </c>
      <c r="Z5" s="44">
        <v>1</v>
      </c>
      <c r="AA5" s="47">
        <v>1</v>
      </c>
      <c r="AB5" s="47">
        <v>1</v>
      </c>
      <c r="AC5" s="48">
        <f t="shared" si="1"/>
        <v>0</v>
      </c>
    </row>
    <row r="6" spans="1:29" x14ac:dyDescent="0.2">
      <c r="A6" s="41" t="s">
        <v>193</v>
      </c>
      <c r="B6" s="41" t="s">
        <v>201</v>
      </c>
      <c r="C6" s="41" t="s">
        <v>202</v>
      </c>
      <c r="D6" s="41" t="s">
        <v>212</v>
      </c>
      <c r="E6" s="41" t="s">
        <v>213</v>
      </c>
      <c r="F6" s="42">
        <v>5</v>
      </c>
      <c r="G6" s="45" t="s">
        <v>90</v>
      </c>
      <c r="H6" s="56" t="s">
        <v>99</v>
      </c>
      <c r="I6" s="42">
        <v>0</v>
      </c>
      <c r="J6" s="56" t="s">
        <v>63</v>
      </c>
      <c r="K6" s="42">
        <v>1</v>
      </c>
      <c r="L6" s="42"/>
      <c r="M6" s="44" t="s">
        <v>205</v>
      </c>
      <c r="N6" s="42">
        <v>1</v>
      </c>
      <c r="O6" s="42"/>
      <c r="P6" s="45" t="s">
        <v>206</v>
      </c>
      <c r="Q6" s="43">
        <v>0</v>
      </c>
      <c r="R6" s="42" t="s">
        <v>63</v>
      </c>
      <c r="S6" s="44"/>
      <c r="T6" s="43">
        <v>5</v>
      </c>
      <c r="U6" s="41" t="str">
        <f t="shared" si="0"/>
        <v>gross scope 1 GHG emissions tCO2eq fy-1</v>
      </c>
      <c r="V6" s="41" t="s">
        <v>89</v>
      </c>
      <c r="W6" s="41" t="s">
        <v>90</v>
      </c>
      <c r="X6" s="45" t="s">
        <v>99</v>
      </c>
      <c r="Y6" s="46" t="s">
        <v>80</v>
      </c>
      <c r="Z6" s="44" t="s">
        <v>207</v>
      </c>
      <c r="AA6" s="44">
        <v>1</v>
      </c>
      <c r="AB6" s="44" t="s">
        <v>207</v>
      </c>
      <c r="AC6" s="48">
        <f t="shared" si="1"/>
        <v>1</v>
      </c>
    </row>
    <row r="7" spans="1:29" x14ac:dyDescent="0.2">
      <c r="A7" s="41" t="s">
        <v>193</v>
      </c>
      <c r="B7" s="41" t="s">
        <v>201</v>
      </c>
      <c r="C7" s="41" t="s">
        <v>202</v>
      </c>
      <c r="D7" s="41" t="s">
        <v>212</v>
      </c>
      <c r="E7" s="41" t="s">
        <v>213</v>
      </c>
      <c r="F7" s="42">
        <v>6</v>
      </c>
      <c r="G7" s="45" t="s">
        <v>90</v>
      </c>
      <c r="H7" s="56" t="s">
        <v>100</v>
      </c>
      <c r="I7" s="42">
        <v>0</v>
      </c>
      <c r="J7" s="56" t="s">
        <v>63</v>
      </c>
      <c r="K7" s="42">
        <v>1</v>
      </c>
      <c r="L7" s="42"/>
      <c r="M7" s="44" t="s">
        <v>205</v>
      </c>
      <c r="N7" s="42">
        <v>1</v>
      </c>
      <c r="O7" s="42"/>
      <c r="P7" s="45" t="s">
        <v>206</v>
      </c>
      <c r="Q7" s="43">
        <v>1</v>
      </c>
      <c r="R7" s="42" t="s">
        <v>218</v>
      </c>
      <c r="S7" s="44"/>
      <c r="T7" s="43">
        <v>6</v>
      </c>
      <c r="U7" s="41" t="str">
        <f t="shared" si="0"/>
        <v>gross scope 1 GHG emissions tCO2eq base y</v>
      </c>
      <c r="V7" s="41" t="s">
        <v>89</v>
      </c>
      <c r="W7" s="41" t="s">
        <v>90</v>
      </c>
      <c r="X7" s="45" t="s">
        <v>100</v>
      </c>
      <c r="Y7" s="46" t="s">
        <v>80</v>
      </c>
      <c r="Z7" s="44" t="s">
        <v>207</v>
      </c>
      <c r="AA7" s="47">
        <v>1</v>
      </c>
      <c r="AB7" s="47">
        <v>1</v>
      </c>
      <c r="AC7" s="48">
        <f t="shared" si="1"/>
        <v>0</v>
      </c>
    </row>
    <row r="8" spans="1:29" x14ac:dyDescent="0.2">
      <c r="A8" s="41" t="s">
        <v>193</v>
      </c>
      <c r="B8" s="41" t="s">
        <v>201</v>
      </c>
      <c r="C8" s="41" t="s">
        <v>202</v>
      </c>
      <c r="D8" s="41" t="s">
        <v>212</v>
      </c>
      <c r="E8" s="41" t="s">
        <v>213</v>
      </c>
      <c r="F8" s="42">
        <v>7</v>
      </c>
      <c r="G8" s="45" t="s">
        <v>101</v>
      </c>
      <c r="H8" s="56" t="s">
        <v>102</v>
      </c>
      <c r="I8" s="42">
        <v>0</v>
      </c>
      <c r="J8" s="56" t="s">
        <v>63</v>
      </c>
      <c r="K8" s="42">
        <v>1</v>
      </c>
      <c r="L8" s="42"/>
      <c r="M8" s="44" t="s">
        <v>205</v>
      </c>
      <c r="N8" s="42">
        <v>1</v>
      </c>
      <c r="O8" s="42"/>
      <c r="P8" s="45" t="s">
        <v>206</v>
      </c>
      <c r="Q8" s="43">
        <v>0</v>
      </c>
      <c r="R8" s="42" t="s">
        <v>63</v>
      </c>
      <c r="S8" s="44"/>
      <c r="T8" s="43">
        <v>7</v>
      </c>
      <c r="U8" s="41" t="str">
        <f t="shared" si="0"/>
        <v>gross scope 1 GHG emissions perc fy/fy-1</v>
      </c>
      <c r="V8" s="41" t="s">
        <v>89</v>
      </c>
      <c r="W8" s="41" t="s">
        <v>101</v>
      </c>
      <c r="X8" s="45" t="s">
        <v>102</v>
      </c>
      <c r="Y8" s="46" t="s">
        <v>80</v>
      </c>
      <c r="Z8" s="44" t="s">
        <v>207</v>
      </c>
      <c r="AA8" s="44">
        <v>1</v>
      </c>
      <c r="AB8" s="44" t="s">
        <v>207</v>
      </c>
      <c r="AC8" s="48">
        <f t="shared" si="1"/>
        <v>1</v>
      </c>
    </row>
    <row r="9" spans="1:29" x14ac:dyDescent="0.2">
      <c r="A9" s="41" t="s">
        <v>193</v>
      </c>
      <c r="B9" s="41" t="s">
        <v>201</v>
      </c>
      <c r="C9" s="41" t="s">
        <v>202</v>
      </c>
      <c r="D9" s="41" t="s">
        <v>212</v>
      </c>
      <c r="E9" s="41" t="s">
        <v>213</v>
      </c>
      <c r="F9" s="42">
        <v>8</v>
      </c>
      <c r="G9" s="45" t="s">
        <v>90</v>
      </c>
      <c r="H9" s="56">
        <v>2025</v>
      </c>
      <c r="I9" s="42">
        <v>0</v>
      </c>
      <c r="J9" s="56" t="s">
        <v>63</v>
      </c>
      <c r="K9" s="42">
        <v>1</v>
      </c>
      <c r="L9" s="42"/>
      <c r="M9" s="44" t="s">
        <v>205</v>
      </c>
      <c r="N9" s="42">
        <v>1</v>
      </c>
      <c r="O9" s="42"/>
      <c r="P9" s="45" t="s">
        <v>206</v>
      </c>
      <c r="Q9" s="43">
        <v>0</v>
      </c>
      <c r="R9" s="42" t="s">
        <v>63</v>
      </c>
      <c r="S9" s="44"/>
      <c r="T9" s="43">
        <v>8</v>
      </c>
      <c r="U9" s="41" t="str">
        <f t="shared" si="0"/>
        <v>gross scope 1 GHG emissions tCO2eq 2025</v>
      </c>
      <c r="V9" s="41" t="s">
        <v>89</v>
      </c>
      <c r="W9" s="41" t="s">
        <v>90</v>
      </c>
      <c r="X9" s="45">
        <v>2025</v>
      </c>
      <c r="Y9" s="46" t="s">
        <v>80</v>
      </c>
      <c r="Z9" s="44" t="s">
        <v>207</v>
      </c>
      <c r="AA9" s="47">
        <v>1</v>
      </c>
      <c r="AB9" s="47" t="s">
        <v>207</v>
      </c>
      <c r="AC9" s="48">
        <f t="shared" si="1"/>
        <v>0</v>
      </c>
    </row>
    <row r="10" spans="1:29" x14ac:dyDescent="0.2">
      <c r="A10" s="41" t="s">
        <v>193</v>
      </c>
      <c r="B10" s="41" t="s">
        <v>201</v>
      </c>
      <c r="C10" s="41" t="s">
        <v>202</v>
      </c>
      <c r="D10" s="41" t="s">
        <v>212</v>
      </c>
      <c r="E10" s="41" t="s">
        <v>213</v>
      </c>
      <c r="F10" s="42">
        <v>9</v>
      </c>
      <c r="G10" s="45" t="s">
        <v>90</v>
      </c>
      <c r="H10" s="56">
        <v>2030</v>
      </c>
      <c r="I10" s="42">
        <v>0</v>
      </c>
      <c r="J10" s="56" t="s">
        <v>63</v>
      </c>
      <c r="K10" s="42">
        <v>1</v>
      </c>
      <c r="L10" s="42"/>
      <c r="M10" s="44" t="s">
        <v>205</v>
      </c>
      <c r="N10" s="42">
        <v>1</v>
      </c>
      <c r="O10" s="42"/>
      <c r="P10" s="45" t="s">
        <v>206</v>
      </c>
      <c r="Q10" s="43">
        <v>0</v>
      </c>
      <c r="R10" s="42" t="s">
        <v>63</v>
      </c>
      <c r="S10" s="44"/>
      <c r="T10" s="43">
        <v>9</v>
      </c>
      <c r="U10" s="41" t="str">
        <f t="shared" si="0"/>
        <v>gross scope 1 GHG emissions tCO2eq 2030</v>
      </c>
      <c r="V10" s="41" t="s">
        <v>89</v>
      </c>
      <c r="W10" s="41" t="s">
        <v>90</v>
      </c>
      <c r="X10" s="45">
        <v>2030</v>
      </c>
      <c r="Y10" s="46" t="s">
        <v>80</v>
      </c>
      <c r="Z10" s="44" t="s">
        <v>207</v>
      </c>
      <c r="AA10" s="44">
        <v>1</v>
      </c>
      <c r="AB10" s="44" t="s">
        <v>207</v>
      </c>
      <c r="AC10" s="48">
        <f t="shared" si="1"/>
        <v>1</v>
      </c>
    </row>
    <row r="11" spans="1:29" x14ac:dyDescent="0.2">
      <c r="A11" s="41" t="s">
        <v>193</v>
      </c>
      <c r="B11" s="41" t="s">
        <v>201</v>
      </c>
      <c r="C11" s="41" t="s">
        <v>202</v>
      </c>
      <c r="D11" s="41" t="s">
        <v>212</v>
      </c>
      <c r="E11" s="41" t="s">
        <v>213</v>
      </c>
      <c r="F11" s="42">
        <v>10</v>
      </c>
      <c r="G11" s="45" t="s">
        <v>90</v>
      </c>
      <c r="H11" s="56">
        <v>2050</v>
      </c>
      <c r="I11" s="42">
        <v>0</v>
      </c>
      <c r="J11" s="56" t="s">
        <v>63</v>
      </c>
      <c r="K11" s="42">
        <v>0.5</v>
      </c>
      <c r="L11" s="42"/>
      <c r="M11" s="44" t="s">
        <v>205</v>
      </c>
      <c r="N11" s="42">
        <v>0.5</v>
      </c>
      <c r="O11" s="42"/>
      <c r="P11" s="45" t="s">
        <v>206</v>
      </c>
      <c r="Q11" s="43">
        <v>0</v>
      </c>
      <c r="R11" s="42" t="s">
        <v>63</v>
      </c>
      <c r="S11" s="44"/>
      <c r="T11" s="43">
        <v>10</v>
      </c>
      <c r="U11" s="41" t="str">
        <f t="shared" si="0"/>
        <v>gross scope 1 GHG emissions tCO2eq 2050</v>
      </c>
      <c r="V11" s="41" t="s">
        <v>89</v>
      </c>
      <c r="W11" s="41" t="s">
        <v>90</v>
      </c>
      <c r="X11" s="45">
        <v>2050</v>
      </c>
      <c r="Y11" s="46" t="s">
        <v>80</v>
      </c>
      <c r="Z11" s="44" t="s">
        <v>207</v>
      </c>
      <c r="AA11" s="47">
        <v>1</v>
      </c>
      <c r="AB11" s="47" t="s">
        <v>207</v>
      </c>
      <c r="AC11" s="48">
        <f t="shared" si="1"/>
        <v>0</v>
      </c>
    </row>
    <row r="12" spans="1:29" x14ac:dyDescent="0.2">
      <c r="A12" s="41" t="s">
        <v>193</v>
      </c>
      <c r="B12" s="41" t="s">
        <v>201</v>
      </c>
      <c r="C12" s="41" t="s">
        <v>202</v>
      </c>
      <c r="D12" s="41" t="s">
        <v>212</v>
      </c>
      <c r="E12" s="41" t="s">
        <v>219</v>
      </c>
      <c r="F12" s="42">
        <v>11</v>
      </c>
      <c r="G12" s="45" t="s">
        <v>90</v>
      </c>
      <c r="H12" s="56" t="s">
        <v>91</v>
      </c>
      <c r="I12" s="42">
        <v>0</v>
      </c>
      <c r="J12" s="56" t="s">
        <v>63</v>
      </c>
      <c r="K12" s="42">
        <v>1</v>
      </c>
      <c r="L12" s="42"/>
      <c r="M12" s="44" t="s">
        <v>220</v>
      </c>
      <c r="N12" s="42">
        <v>1</v>
      </c>
      <c r="O12" s="42"/>
      <c r="P12" s="45" t="s">
        <v>221</v>
      </c>
      <c r="Q12" s="43">
        <v>0</v>
      </c>
      <c r="R12" s="42" t="s">
        <v>63</v>
      </c>
      <c r="S12" s="44"/>
      <c r="T12" s="43">
        <v>11</v>
      </c>
      <c r="U12" s="41" t="str">
        <f t="shared" si="0"/>
        <v>scope 1 GHG emissions under regulated emissions trading schemes perc fy</v>
      </c>
      <c r="V12" s="41" t="s">
        <v>103</v>
      </c>
      <c r="W12" s="41" t="s">
        <v>101</v>
      </c>
      <c r="X12" s="45" t="s">
        <v>91</v>
      </c>
      <c r="Y12" s="46" t="s">
        <v>80</v>
      </c>
      <c r="Z12" s="44" t="s">
        <v>207</v>
      </c>
      <c r="AA12" s="44">
        <v>1</v>
      </c>
      <c r="AB12" s="44" t="s">
        <v>207</v>
      </c>
      <c r="AC12" s="48">
        <f t="shared" si="1"/>
        <v>1</v>
      </c>
    </row>
    <row r="13" spans="1:29" x14ac:dyDescent="0.2">
      <c r="A13" s="41" t="s">
        <v>193</v>
      </c>
      <c r="B13" s="41" t="s">
        <v>201</v>
      </c>
      <c r="C13" s="41" t="s">
        <v>202</v>
      </c>
      <c r="D13" s="41" t="s">
        <v>212</v>
      </c>
      <c r="E13" s="41" t="s">
        <v>219</v>
      </c>
      <c r="F13" s="42">
        <v>12</v>
      </c>
      <c r="G13" s="45" t="s">
        <v>90</v>
      </c>
      <c r="H13" s="56" t="s">
        <v>99</v>
      </c>
      <c r="I13" s="42">
        <v>0</v>
      </c>
      <c r="J13" s="56" t="s">
        <v>63</v>
      </c>
      <c r="K13" s="42">
        <v>1</v>
      </c>
      <c r="L13" s="42"/>
      <c r="M13" s="44" t="s">
        <v>205</v>
      </c>
      <c r="N13" s="42">
        <v>1</v>
      </c>
      <c r="O13" s="42"/>
      <c r="P13" s="45" t="s">
        <v>206</v>
      </c>
      <c r="Q13" s="43">
        <v>0</v>
      </c>
      <c r="R13" s="42" t="s">
        <v>63</v>
      </c>
      <c r="S13" s="44"/>
      <c r="T13" s="43">
        <v>12</v>
      </c>
      <c r="U13" s="41" t="str">
        <f t="shared" si="0"/>
        <v>scope 1 GHG emissions under regulated emissions trading schemes perc fy-1</v>
      </c>
      <c r="V13" s="41" t="s">
        <v>103</v>
      </c>
      <c r="W13" s="41" t="s">
        <v>101</v>
      </c>
      <c r="X13" s="45" t="s">
        <v>99</v>
      </c>
      <c r="Y13" s="46" t="s">
        <v>80</v>
      </c>
      <c r="Z13" s="44" t="s">
        <v>207</v>
      </c>
      <c r="AA13" s="47">
        <v>1</v>
      </c>
      <c r="AB13" s="47" t="s">
        <v>207</v>
      </c>
      <c r="AC13" s="48">
        <f t="shared" si="1"/>
        <v>0</v>
      </c>
    </row>
    <row r="14" spans="1:29" x14ac:dyDescent="0.2">
      <c r="A14" s="41" t="s">
        <v>193</v>
      </c>
      <c r="B14" s="41" t="s">
        <v>201</v>
      </c>
      <c r="C14" s="41" t="s">
        <v>202</v>
      </c>
      <c r="D14" s="41" t="s">
        <v>212</v>
      </c>
      <c r="E14" s="41" t="s">
        <v>219</v>
      </c>
      <c r="F14" s="42">
        <v>13</v>
      </c>
      <c r="G14" s="45" t="s">
        <v>90</v>
      </c>
      <c r="H14" s="56" t="s">
        <v>100</v>
      </c>
      <c r="I14" s="42">
        <v>0</v>
      </c>
      <c r="J14" s="56" t="s">
        <v>63</v>
      </c>
      <c r="K14" s="42">
        <v>1</v>
      </c>
      <c r="L14" s="42"/>
      <c r="M14" s="44" t="s">
        <v>205</v>
      </c>
      <c r="N14" s="42">
        <v>1</v>
      </c>
      <c r="O14" s="42"/>
      <c r="P14" s="45" t="s">
        <v>206</v>
      </c>
      <c r="Q14" s="43">
        <v>0</v>
      </c>
      <c r="R14" s="42" t="s">
        <v>63</v>
      </c>
      <c r="S14" s="44"/>
      <c r="T14" s="43">
        <v>13</v>
      </c>
      <c r="U14" s="41" t="str">
        <f t="shared" si="0"/>
        <v>scope 1 GHG emissions under regulated emissions trading schemes tCO2eq base y</v>
      </c>
      <c r="V14" s="41" t="s">
        <v>103</v>
      </c>
      <c r="W14" s="41" t="s">
        <v>90</v>
      </c>
      <c r="X14" s="45" t="s">
        <v>100</v>
      </c>
      <c r="Y14" s="46" t="s">
        <v>80</v>
      </c>
      <c r="Z14" s="44" t="s">
        <v>207</v>
      </c>
      <c r="AA14" s="44">
        <v>1</v>
      </c>
      <c r="AB14" s="44" t="s">
        <v>207</v>
      </c>
      <c r="AC14" s="48">
        <f t="shared" si="1"/>
        <v>1</v>
      </c>
    </row>
    <row r="15" spans="1:29" x14ac:dyDescent="0.2">
      <c r="A15" s="41" t="s">
        <v>193</v>
      </c>
      <c r="B15" s="41" t="s">
        <v>201</v>
      </c>
      <c r="C15" s="41" t="s">
        <v>202</v>
      </c>
      <c r="D15" s="41" t="s">
        <v>212</v>
      </c>
      <c r="E15" s="41" t="s">
        <v>219</v>
      </c>
      <c r="F15" s="42">
        <v>14</v>
      </c>
      <c r="G15" s="45" t="s">
        <v>101</v>
      </c>
      <c r="H15" s="56" t="s">
        <v>102</v>
      </c>
      <c r="I15" s="42">
        <v>0</v>
      </c>
      <c r="J15" s="56" t="s">
        <v>63</v>
      </c>
      <c r="K15" s="42">
        <v>1</v>
      </c>
      <c r="L15" s="42"/>
      <c r="M15" s="44" t="s">
        <v>205</v>
      </c>
      <c r="N15" s="42">
        <v>1</v>
      </c>
      <c r="O15" s="42"/>
      <c r="P15" s="45" t="s">
        <v>206</v>
      </c>
      <c r="Q15" s="43">
        <v>0</v>
      </c>
      <c r="R15" s="42" t="s">
        <v>63</v>
      </c>
      <c r="S15" s="44"/>
      <c r="T15" s="43">
        <v>14</v>
      </c>
      <c r="U15" s="41" t="str">
        <f t="shared" si="0"/>
        <v>scope 1 GHG emissions under regulated emissions trading schemes perc fy/fy-1</v>
      </c>
      <c r="V15" s="41" t="s">
        <v>103</v>
      </c>
      <c r="W15" s="41" t="s">
        <v>101</v>
      </c>
      <c r="X15" s="45" t="s">
        <v>102</v>
      </c>
      <c r="Y15" s="46" t="s">
        <v>80</v>
      </c>
      <c r="Z15" s="44" t="s">
        <v>207</v>
      </c>
      <c r="AA15" s="47">
        <v>1</v>
      </c>
      <c r="AB15" s="47" t="s">
        <v>207</v>
      </c>
      <c r="AC15" s="48">
        <f t="shared" si="1"/>
        <v>0</v>
      </c>
    </row>
    <row r="16" spans="1:29" x14ac:dyDescent="0.2">
      <c r="A16" s="41" t="s">
        <v>193</v>
      </c>
      <c r="B16" s="41" t="s">
        <v>201</v>
      </c>
      <c r="C16" s="41" t="s">
        <v>202</v>
      </c>
      <c r="D16" s="41" t="s">
        <v>212</v>
      </c>
      <c r="E16" s="41" t="s">
        <v>219</v>
      </c>
      <c r="F16" s="42">
        <v>15</v>
      </c>
      <c r="G16" s="45" t="s">
        <v>90</v>
      </c>
      <c r="H16" s="56">
        <v>2025</v>
      </c>
      <c r="I16" s="42">
        <v>0</v>
      </c>
      <c r="J16" s="56" t="s">
        <v>63</v>
      </c>
      <c r="K16" s="42">
        <v>1</v>
      </c>
      <c r="L16" s="42"/>
      <c r="M16" s="44" t="s">
        <v>205</v>
      </c>
      <c r="N16" s="42">
        <v>1</v>
      </c>
      <c r="O16" s="42"/>
      <c r="P16" s="45" t="s">
        <v>206</v>
      </c>
      <c r="Q16" s="43">
        <v>0</v>
      </c>
      <c r="R16" s="42" t="s">
        <v>63</v>
      </c>
      <c r="S16" s="44"/>
      <c r="T16" s="43">
        <v>15</v>
      </c>
      <c r="U16" s="41" t="str">
        <f t="shared" si="0"/>
        <v>scope 1 GHG emissions under regulated emissions trading schemes perc 2025</v>
      </c>
      <c r="V16" s="41" t="s">
        <v>103</v>
      </c>
      <c r="W16" s="41" t="s">
        <v>101</v>
      </c>
      <c r="X16" s="45">
        <v>2025</v>
      </c>
      <c r="Y16" s="46" t="s">
        <v>80</v>
      </c>
      <c r="Z16" s="44" t="s">
        <v>207</v>
      </c>
      <c r="AA16" s="44">
        <v>1</v>
      </c>
      <c r="AB16" s="44" t="s">
        <v>207</v>
      </c>
      <c r="AC16" s="48">
        <f t="shared" si="1"/>
        <v>1</v>
      </c>
    </row>
    <row r="17" spans="1:29" x14ac:dyDescent="0.2">
      <c r="A17" s="41" t="s">
        <v>193</v>
      </c>
      <c r="B17" s="41" t="s">
        <v>201</v>
      </c>
      <c r="C17" s="41" t="s">
        <v>202</v>
      </c>
      <c r="D17" s="41" t="s">
        <v>212</v>
      </c>
      <c r="E17" s="41" t="s">
        <v>219</v>
      </c>
      <c r="F17" s="42">
        <v>16</v>
      </c>
      <c r="G17" s="45" t="s">
        <v>90</v>
      </c>
      <c r="H17" s="56">
        <v>2030</v>
      </c>
      <c r="I17" s="42">
        <v>0</v>
      </c>
      <c r="J17" s="56" t="s">
        <v>63</v>
      </c>
      <c r="K17" s="42">
        <v>1</v>
      </c>
      <c r="L17" s="42"/>
      <c r="M17" s="44" t="s">
        <v>205</v>
      </c>
      <c r="N17" s="42">
        <v>1</v>
      </c>
      <c r="O17" s="42"/>
      <c r="P17" s="45" t="s">
        <v>206</v>
      </c>
      <c r="Q17" s="43">
        <v>0</v>
      </c>
      <c r="R17" s="42" t="s">
        <v>63</v>
      </c>
      <c r="S17" s="44"/>
      <c r="T17" s="43">
        <v>16</v>
      </c>
      <c r="U17" s="41" t="str">
        <f t="shared" si="0"/>
        <v>scope 1 GHG emissions under regulated emissions trading schemes perc 2030</v>
      </c>
      <c r="V17" s="41" t="s">
        <v>103</v>
      </c>
      <c r="W17" s="41" t="s">
        <v>101</v>
      </c>
      <c r="X17" s="45">
        <v>2030</v>
      </c>
      <c r="Y17" s="46" t="s">
        <v>80</v>
      </c>
      <c r="Z17" s="44" t="s">
        <v>207</v>
      </c>
      <c r="AA17" s="47">
        <v>1</v>
      </c>
      <c r="AB17" s="47" t="s">
        <v>207</v>
      </c>
      <c r="AC17" s="48">
        <f t="shared" si="1"/>
        <v>0</v>
      </c>
    </row>
    <row r="18" spans="1:29" x14ac:dyDescent="0.2">
      <c r="A18" s="41" t="s">
        <v>193</v>
      </c>
      <c r="B18" s="41" t="s">
        <v>201</v>
      </c>
      <c r="C18" s="41" t="s">
        <v>202</v>
      </c>
      <c r="D18" s="41" t="s">
        <v>212</v>
      </c>
      <c r="E18" s="41" t="s">
        <v>219</v>
      </c>
      <c r="F18" s="42">
        <v>17</v>
      </c>
      <c r="G18" s="45" t="s">
        <v>90</v>
      </c>
      <c r="H18" s="56">
        <v>2050</v>
      </c>
      <c r="I18" s="42">
        <v>0</v>
      </c>
      <c r="J18" s="56" t="s">
        <v>63</v>
      </c>
      <c r="K18" s="42">
        <v>0.5</v>
      </c>
      <c r="L18" s="42"/>
      <c r="M18" s="44" t="s">
        <v>205</v>
      </c>
      <c r="N18" s="42">
        <v>0.5</v>
      </c>
      <c r="O18" s="42"/>
      <c r="P18" s="45" t="s">
        <v>206</v>
      </c>
      <c r="Q18" s="43">
        <v>0</v>
      </c>
      <c r="R18" s="42" t="s">
        <v>63</v>
      </c>
      <c r="S18" s="44"/>
      <c r="T18" s="43">
        <v>17</v>
      </c>
      <c r="U18" s="41" t="str">
        <f t="shared" si="0"/>
        <v>scope 1 GHG emissions under regulated emissions trading schemes perc 2050</v>
      </c>
      <c r="V18" s="41" t="s">
        <v>103</v>
      </c>
      <c r="W18" s="41" t="s">
        <v>101</v>
      </c>
      <c r="X18" s="45">
        <v>2050</v>
      </c>
      <c r="Y18" s="46" t="s">
        <v>80</v>
      </c>
      <c r="Z18" s="44" t="s">
        <v>207</v>
      </c>
      <c r="AA18" s="44">
        <v>1</v>
      </c>
      <c r="AB18" s="44" t="s">
        <v>207</v>
      </c>
      <c r="AC18" s="48">
        <f t="shared" si="1"/>
        <v>1</v>
      </c>
    </row>
    <row r="19" spans="1:29" x14ac:dyDescent="0.2">
      <c r="A19" s="41" t="s">
        <v>193</v>
      </c>
      <c r="B19" s="41" t="s">
        <v>201</v>
      </c>
      <c r="C19" s="41" t="s">
        <v>202</v>
      </c>
      <c r="D19" s="41" t="s">
        <v>212</v>
      </c>
      <c r="E19" s="41" t="s">
        <v>222</v>
      </c>
      <c r="F19" s="42">
        <v>18</v>
      </c>
      <c r="G19" s="45" t="s">
        <v>90</v>
      </c>
      <c r="H19" s="56" t="s">
        <v>91</v>
      </c>
      <c r="I19" s="42">
        <v>1</v>
      </c>
      <c r="J19" s="46" t="s">
        <v>223</v>
      </c>
      <c r="K19" s="42">
        <v>0</v>
      </c>
      <c r="L19" s="42"/>
      <c r="M19" s="44" t="s">
        <v>63</v>
      </c>
      <c r="N19" s="42">
        <v>1</v>
      </c>
      <c r="O19" s="45" t="s">
        <v>224</v>
      </c>
      <c r="P19" s="45" t="s">
        <v>225</v>
      </c>
      <c r="Q19" s="43">
        <v>0</v>
      </c>
      <c r="R19" s="42" t="s">
        <v>63</v>
      </c>
      <c r="S19" s="44"/>
      <c r="T19" s="43">
        <v>18</v>
      </c>
      <c r="U19" s="41" t="str">
        <f t="shared" si="0"/>
        <v>gross scope 1 GHG emissions for associates, joint ventures, unconsolidated subsidiaries or affiliates (not included in the consolidated accounting group) tCO2eq fy</v>
      </c>
      <c r="V19" s="41" t="s">
        <v>104</v>
      </c>
      <c r="W19" s="41" t="s">
        <v>90</v>
      </c>
      <c r="X19" s="45" t="s">
        <v>91</v>
      </c>
      <c r="Y19" s="46" t="s">
        <v>80</v>
      </c>
      <c r="Z19" s="44">
        <v>1</v>
      </c>
      <c r="AA19" s="47">
        <v>1</v>
      </c>
      <c r="AB19" s="47" t="s">
        <v>207</v>
      </c>
      <c r="AC19" s="48">
        <f t="shared" si="1"/>
        <v>0</v>
      </c>
    </row>
    <row r="20" spans="1:29" x14ac:dyDescent="0.2">
      <c r="A20" s="41" t="s">
        <v>193</v>
      </c>
      <c r="B20" s="41" t="s">
        <v>201</v>
      </c>
      <c r="C20" s="41" t="s">
        <v>202</v>
      </c>
      <c r="D20" s="41" t="s">
        <v>212</v>
      </c>
      <c r="E20" s="41" t="s">
        <v>226</v>
      </c>
      <c r="F20" s="42">
        <v>19</v>
      </c>
      <c r="G20" s="45" t="s">
        <v>90</v>
      </c>
      <c r="H20" s="56" t="s">
        <v>91</v>
      </c>
      <c r="I20" s="42">
        <v>0</v>
      </c>
      <c r="J20" s="56" t="s">
        <v>63</v>
      </c>
      <c r="K20" s="42">
        <v>1</v>
      </c>
      <c r="L20" s="42"/>
      <c r="M20" s="44" t="s">
        <v>227</v>
      </c>
      <c r="N20" s="42">
        <v>1</v>
      </c>
      <c r="O20" s="42"/>
      <c r="P20" s="45" t="s">
        <v>228</v>
      </c>
      <c r="Q20" s="43">
        <v>1</v>
      </c>
      <c r="R20" s="42" t="s">
        <v>229</v>
      </c>
      <c r="S20" s="44"/>
      <c r="T20" s="43">
        <v>19</v>
      </c>
      <c r="U20" s="41" t="str">
        <f t="shared" si="0"/>
        <v>part of scope 1 emissions that arise from biogenic emissions of CO2 from the combustion or biodegradation of biomass tCO2eq fy</v>
      </c>
      <c r="V20" s="41" t="s">
        <v>105</v>
      </c>
      <c r="W20" s="41" t="s">
        <v>90</v>
      </c>
      <c r="X20" s="45" t="s">
        <v>91</v>
      </c>
      <c r="Y20" s="46" t="s">
        <v>80</v>
      </c>
      <c r="Z20" s="44" t="s">
        <v>207</v>
      </c>
      <c r="AA20" s="44">
        <v>1</v>
      </c>
      <c r="AB20" s="44">
        <v>1</v>
      </c>
      <c r="AC20" s="48">
        <f t="shared" si="1"/>
        <v>1</v>
      </c>
    </row>
    <row r="21" spans="1:29" x14ac:dyDescent="0.2">
      <c r="A21" s="41" t="s">
        <v>193</v>
      </c>
      <c r="B21" s="41" t="s">
        <v>201</v>
      </c>
      <c r="C21" s="41" t="s">
        <v>202</v>
      </c>
      <c r="D21" s="41" t="s">
        <v>212</v>
      </c>
      <c r="E21" s="41" t="s">
        <v>230</v>
      </c>
      <c r="F21" s="42">
        <v>117</v>
      </c>
      <c r="G21" s="41" t="s">
        <v>90</v>
      </c>
      <c r="H21" s="56" t="s">
        <v>91</v>
      </c>
      <c r="I21" s="42">
        <v>0</v>
      </c>
      <c r="J21" s="46" t="s">
        <v>63</v>
      </c>
      <c r="K21" s="42">
        <v>0</v>
      </c>
      <c r="L21" s="42"/>
      <c r="M21" s="44" t="s">
        <v>63</v>
      </c>
      <c r="N21" s="42">
        <v>1</v>
      </c>
      <c r="O21" s="42"/>
      <c r="P21" s="45" t="s">
        <v>231</v>
      </c>
      <c r="Q21" s="43">
        <v>0</v>
      </c>
      <c r="R21" s="42" t="s">
        <v>63</v>
      </c>
      <c r="S21" s="44"/>
      <c r="T21" s="43">
        <v>151</v>
      </c>
      <c r="U21" s="41" t="str">
        <f t="shared" si="0"/>
        <v>carbon uptakes and emissions (CO2, CO, CH4) from direct land use and land use change that would be included in Scope 1 GHG emissions tCO2eq fy</v>
      </c>
      <c r="V21" s="41" t="s">
        <v>163</v>
      </c>
      <c r="W21" s="41" t="s">
        <v>90</v>
      </c>
      <c r="X21" s="45" t="s">
        <v>91</v>
      </c>
      <c r="Y21" s="46" t="s">
        <v>80</v>
      </c>
      <c r="Z21" s="44" t="s">
        <v>207</v>
      </c>
      <c r="AA21" s="44">
        <v>1</v>
      </c>
      <c r="AB21" s="44" t="s">
        <v>207</v>
      </c>
      <c r="AC21" s="48">
        <f t="shared" si="1"/>
        <v>0</v>
      </c>
    </row>
    <row r="22" spans="1:29" x14ac:dyDescent="0.2">
      <c r="A22" s="41" t="s">
        <v>193</v>
      </c>
      <c r="B22" s="41" t="s">
        <v>201</v>
      </c>
      <c r="C22" s="41" t="s">
        <v>202</v>
      </c>
      <c r="D22" s="41" t="s">
        <v>212</v>
      </c>
      <c r="E22" s="41" t="s">
        <v>107</v>
      </c>
      <c r="F22" s="42">
        <v>20</v>
      </c>
      <c r="G22" s="41" t="s">
        <v>107</v>
      </c>
      <c r="H22" s="56" t="s">
        <v>91</v>
      </c>
      <c r="I22" s="42">
        <v>1</v>
      </c>
      <c r="J22" s="46" t="s">
        <v>232</v>
      </c>
      <c r="K22" s="42">
        <v>0</v>
      </c>
      <c r="L22" s="42"/>
      <c r="M22" s="44" t="s">
        <v>233</v>
      </c>
      <c r="N22" s="42">
        <v>0</v>
      </c>
      <c r="O22" s="42"/>
      <c r="P22" s="45" t="s">
        <v>234</v>
      </c>
      <c r="Q22" s="43">
        <v>0</v>
      </c>
      <c r="R22" s="42" t="s">
        <v>63</v>
      </c>
      <c r="S22" s="44"/>
      <c r="T22" s="43">
        <v>20</v>
      </c>
      <c r="U22" s="41" t="str">
        <f t="shared" si="0"/>
        <v>scope 1 GHG emissions per net turnover intensity fy</v>
      </c>
      <c r="V22" s="41" t="s">
        <v>106</v>
      </c>
      <c r="W22" s="41" t="s">
        <v>107</v>
      </c>
      <c r="X22" s="45" t="s">
        <v>91</v>
      </c>
      <c r="Y22" s="46" t="s">
        <v>78</v>
      </c>
      <c r="Z22" s="44">
        <v>1</v>
      </c>
      <c r="AA22" s="47" t="s">
        <v>207</v>
      </c>
      <c r="AB22" s="47" t="s">
        <v>207</v>
      </c>
      <c r="AC22" s="48">
        <f t="shared" si="1"/>
        <v>1</v>
      </c>
    </row>
    <row r="23" spans="1:29" x14ac:dyDescent="0.2">
      <c r="A23" s="41" t="s">
        <v>193</v>
      </c>
      <c r="B23" s="41" t="s">
        <v>201</v>
      </c>
      <c r="C23" s="41" t="s">
        <v>202</v>
      </c>
      <c r="D23" s="41" t="s">
        <v>212</v>
      </c>
      <c r="E23" s="41" t="s">
        <v>107</v>
      </c>
      <c r="F23" s="42">
        <v>20</v>
      </c>
      <c r="G23" s="41" t="s">
        <v>107</v>
      </c>
      <c r="H23" s="56" t="s">
        <v>91</v>
      </c>
      <c r="I23" s="42">
        <v>1</v>
      </c>
      <c r="J23" s="46" t="s">
        <v>232</v>
      </c>
      <c r="K23" s="42">
        <v>0</v>
      </c>
      <c r="L23" s="42"/>
      <c r="M23" s="44" t="s">
        <v>233</v>
      </c>
      <c r="N23" s="42">
        <v>0</v>
      </c>
      <c r="O23" s="42"/>
      <c r="P23" s="45" t="s">
        <v>234</v>
      </c>
      <c r="Q23" s="43">
        <v>0</v>
      </c>
      <c r="R23" s="42" t="s">
        <v>63</v>
      </c>
      <c r="S23" s="44"/>
      <c r="T23" s="43">
        <v>21</v>
      </c>
      <c r="U23" s="41" t="str">
        <f t="shared" si="0"/>
        <v>scope 1 GHG emissions per any unit of physical or economic output intensity fy</v>
      </c>
      <c r="V23" s="41" t="s">
        <v>108</v>
      </c>
      <c r="W23" s="41" t="s">
        <v>107</v>
      </c>
      <c r="X23" s="45" t="s">
        <v>91</v>
      </c>
      <c r="Y23" s="46" t="s">
        <v>80</v>
      </c>
      <c r="Z23" s="44">
        <v>1</v>
      </c>
      <c r="AA23" s="47" t="s">
        <v>207</v>
      </c>
      <c r="AB23" s="47" t="s">
        <v>207</v>
      </c>
      <c r="AC23" s="48">
        <f t="shared" si="1"/>
        <v>1</v>
      </c>
    </row>
    <row r="24" spans="1:29" x14ac:dyDescent="0.2">
      <c r="A24" s="41" t="s">
        <v>193</v>
      </c>
      <c r="B24" s="41" t="s">
        <v>201</v>
      </c>
      <c r="C24" s="41" t="s">
        <v>202</v>
      </c>
      <c r="D24" s="41" t="s">
        <v>212</v>
      </c>
      <c r="E24" s="41" t="s">
        <v>107</v>
      </c>
      <c r="F24" s="42">
        <v>20</v>
      </c>
      <c r="G24" s="41" t="s">
        <v>107</v>
      </c>
      <c r="H24" s="56" t="s">
        <v>91</v>
      </c>
      <c r="I24" s="42">
        <v>1</v>
      </c>
      <c r="J24" s="46" t="s">
        <v>232</v>
      </c>
      <c r="K24" s="42">
        <v>0</v>
      </c>
      <c r="L24" s="42"/>
      <c r="M24" s="44" t="s">
        <v>233</v>
      </c>
      <c r="N24" s="42">
        <v>0</v>
      </c>
      <c r="O24" s="42"/>
      <c r="P24" s="45" t="s">
        <v>234</v>
      </c>
      <c r="Q24" s="43">
        <v>0</v>
      </c>
      <c r="R24" s="42" t="s">
        <v>63</v>
      </c>
      <c r="S24" s="44"/>
      <c r="T24" s="43">
        <v>22</v>
      </c>
      <c r="U24" s="41" t="str">
        <f t="shared" si="0"/>
        <v>scope 1 GHG emissions per any denominator intensity fy</v>
      </c>
      <c r="V24" s="41" t="s">
        <v>109</v>
      </c>
      <c r="W24" s="41" t="s">
        <v>107</v>
      </c>
      <c r="X24" s="45" t="s">
        <v>91</v>
      </c>
      <c r="Y24" s="46" t="s">
        <v>80</v>
      </c>
      <c r="Z24" s="44">
        <v>0</v>
      </c>
      <c r="AA24" s="47" t="s">
        <v>207</v>
      </c>
      <c r="AB24" s="47" t="s">
        <v>207</v>
      </c>
      <c r="AC24" s="48">
        <f t="shared" si="1"/>
        <v>1</v>
      </c>
    </row>
    <row r="25" spans="1:29" x14ac:dyDescent="0.2">
      <c r="A25" s="41" t="s">
        <v>193</v>
      </c>
      <c r="B25" s="41" t="s">
        <v>201</v>
      </c>
      <c r="C25" s="41" t="s">
        <v>202</v>
      </c>
      <c r="D25" s="41" t="s">
        <v>212</v>
      </c>
      <c r="E25" s="41" t="s">
        <v>107</v>
      </c>
      <c r="F25" s="42">
        <v>21</v>
      </c>
      <c r="G25" s="41" t="s">
        <v>107</v>
      </c>
      <c r="H25" s="56" t="s">
        <v>99</v>
      </c>
      <c r="I25" s="42">
        <v>0</v>
      </c>
      <c r="J25" s="56" t="s">
        <v>63</v>
      </c>
      <c r="K25" s="42">
        <v>0</v>
      </c>
      <c r="L25" s="42"/>
      <c r="M25" s="44" t="s">
        <v>233</v>
      </c>
      <c r="N25" s="42">
        <v>0</v>
      </c>
      <c r="O25" s="42"/>
      <c r="P25" s="45" t="s">
        <v>234</v>
      </c>
      <c r="Q25" s="43">
        <v>0</v>
      </c>
      <c r="R25" s="42" t="s">
        <v>63</v>
      </c>
      <c r="S25" s="44"/>
      <c r="T25" s="43">
        <v>23</v>
      </c>
      <c r="U25" s="41" t="str">
        <f t="shared" si="0"/>
        <v>scope 1 GHG emissions per net turnover intensity fy-1</v>
      </c>
      <c r="V25" s="41" t="s">
        <v>106</v>
      </c>
      <c r="W25" s="41" t="s">
        <v>107</v>
      </c>
      <c r="X25" s="45" t="s">
        <v>99</v>
      </c>
      <c r="Y25" s="46" t="s">
        <v>78</v>
      </c>
      <c r="Z25" s="44" t="s">
        <v>207</v>
      </c>
      <c r="AA25" s="44" t="s">
        <v>207</v>
      </c>
      <c r="AB25" s="44" t="s">
        <v>207</v>
      </c>
      <c r="AC25" s="48">
        <f t="shared" si="1"/>
        <v>0</v>
      </c>
    </row>
    <row r="26" spans="1:29" x14ac:dyDescent="0.2">
      <c r="A26" s="41" t="s">
        <v>193</v>
      </c>
      <c r="B26" s="41" t="s">
        <v>201</v>
      </c>
      <c r="C26" s="41" t="s">
        <v>202</v>
      </c>
      <c r="D26" s="41" t="s">
        <v>212</v>
      </c>
      <c r="E26" s="41" t="s">
        <v>107</v>
      </c>
      <c r="F26" s="42">
        <v>21</v>
      </c>
      <c r="G26" s="41" t="s">
        <v>107</v>
      </c>
      <c r="H26" s="56" t="s">
        <v>99</v>
      </c>
      <c r="I26" s="42">
        <v>0</v>
      </c>
      <c r="J26" s="56" t="s">
        <v>63</v>
      </c>
      <c r="K26" s="42">
        <v>0</v>
      </c>
      <c r="L26" s="42"/>
      <c r="M26" s="44" t="s">
        <v>233</v>
      </c>
      <c r="N26" s="42">
        <v>0</v>
      </c>
      <c r="O26" s="42"/>
      <c r="P26" s="45" t="s">
        <v>234</v>
      </c>
      <c r="Q26" s="43">
        <v>0</v>
      </c>
      <c r="R26" s="42" t="s">
        <v>63</v>
      </c>
      <c r="S26" s="44"/>
      <c r="T26" s="43">
        <v>24</v>
      </c>
      <c r="U26" s="41" t="str">
        <f t="shared" si="0"/>
        <v>scope 1 GHG emissions per any unit of physical or economic output intensity fy-1</v>
      </c>
      <c r="V26" s="41" t="s">
        <v>108</v>
      </c>
      <c r="W26" s="41" t="s">
        <v>107</v>
      </c>
      <c r="X26" s="45" t="s">
        <v>99</v>
      </c>
      <c r="Y26" s="46" t="s">
        <v>80</v>
      </c>
      <c r="Z26" s="44" t="s">
        <v>207</v>
      </c>
      <c r="AA26" s="44" t="s">
        <v>207</v>
      </c>
      <c r="AB26" s="44" t="s">
        <v>207</v>
      </c>
      <c r="AC26" s="48">
        <f t="shared" si="1"/>
        <v>0</v>
      </c>
    </row>
    <row r="27" spans="1:29" x14ac:dyDescent="0.2">
      <c r="A27" s="41" t="s">
        <v>193</v>
      </c>
      <c r="B27" s="41" t="s">
        <v>201</v>
      </c>
      <c r="C27" s="41" t="s">
        <v>202</v>
      </c>
      <c r="D27" s="41" t="s">
        <v>212</v>
      </c>
      <c r="E27" s="41" t="s">
        <v>107</v>
      </c>
      <c r="F27" s="42">
        <v>21</v>
      </c>
      <c r="G27" s="41" t="s">
        <v>107</v>
      </c>
      <c r="H27" s="56" t="s">
        <v>99</v>
      </c>
      <c r="I27" s="42">
        <v>0</v>
      </c>
      <c r="J27" s="56" t="s">
        <v>63</v>
      </c>
      <c r="K27" s="42">
        <v>0</v>
      </c>
      <c r="L27" s="42"/>
      <c r="M27" s="44" t="s">
        <v>233</v>
      </c>
      <c r="N27" s="42">
        <v>0</v>
      </c>
      <c r="O27" s="42"/>
      <c r="P27" s="45" t="s">
        <v>234</v>
      </c>
      <c r="Q27" s="43">
        <v>0</v>
      </c>
      <c r="R27" s="42" t="s">
        <v>63</v>
      </c>
      <c r="S27" s="44"/>
      <c r="T27" s="43">
        <v>25</v>
      </c>
      <c r="U27" s="41" t="str">
        <f t="shared" si="0"/>
        <v>scope 1 GHG emissions per any denominator intensity fy-1</v>
      </c>
      <c r="V27" s="41" t="s">
        <v>109</v>
      </c>
      <c r="W27" s="41" t="s">
        <v>107</v>
      </c>
      <c r="X27" s="45" t="s">
        <v>99</v>
      </c>
      <c r="Y27" s="46" t="s">
        <v>80</v>
      </c>
      <c r="Z27" s="44" t="s">
        <v>207</v>
      </c>
      <c r="AA27" s="44" t="s">
        <v>207</v>
      </c>
      <c r="AB27" s="44" t="s">
        <v>207</v>
      </c>
      <c r="AC27" s="48">
        <f t="shared" si="1"/>
        <v>0</v>
      </c>
    </row>
    <row r="28" spans="1:29" x14ac:dyDescent="0.2">
      <c r="A28" s="41" t="s">
        <v>193</v>
      </c>
      <c r="B28" s="41" t="s">
        <v>201</v>
      </c>
      <c r="C28" s="41" t="s">
        <v>202</v>
      </c>
      <c r="D28" s="41" t="s">
        <v>212</v>
      </c>
      <c r="E28" s="41" t="s">
        <v>235</v>
      </c>
      <c r="F28" s="42">
        <v>22</v>
      </c>
      <c r="G28" s="41" t="s">
        <v>77</v>
      </c>
      <c r="H28" s="56" t="s">
        <v>63</v>
      </c>
      <c r="I28" s="42">
        <v>0</v>
      </c>
      <c r="J28" s="56" t="s">
        <v>63</v>
      </c>
      <c r="K28" s="42">
        <v>1</v>
      </c>
      <c r="L28" s="42" t="s">
        <v>236</v>
      </c>
      <c r="M28" s="44" t="s">
        <v>237</v>
      </c>
      <c r="N28" s="42">
        <v>1</v>
      </c>
      <c r="O28" s="42"/>
      <c r="P28" s="45" t="s">
        <v>238</v>
      </c>
      <c r="Q28" s="43">
        <v>0</v>
      </c>
      <c r="R28" s="42" t="s">
        <v>63</v>
      </c>
      <c r="S28" s="44"/>
      <c r="T28" s="43">
        <v>26</v>
      </c>
      <c r="U28" s="41" t="str">
        <f t="shared" si="0"/>
        <v>breakdown of Scope 1 GHG emissions by country narrative n.a.</v>
      </c>
      <c r="V28" s="41" t="s">
        <v>110</v>
      </c>
      <c r="W28" s="41" t="s">
        <v>77</v>
      </c>
      <c r="X28" s="45" t="s">
        <v>63</v>
      </c>
      <c r="Y28" s="46" t="s">
        <v>80</v>
      </c>
      <c r="Z28" s="44" t="s">
        <v>207</v>
      </c>
      <c r="AA28" s="47">
        <v>1</v>
      </c>
      <c r="AB28" s="47" t="s">
        <v>207</v>
      </c>
      <c r="AC28" s="48">
        <f t="shared" si="1"/>
        <v>1</v>
      </c>
    </row>
    <row r="29" spans="1:29" x14ac:dyDescent="0.2">
      <c r="A29" s="41" t="s">
        <v>193</v>
      </c>
      <c r="B29" s="41" t="s">
        <v>201</v>
      </c>
      <c r="C29" s="41" t="s">
        <v>202</v>
      </c>
      <c r="D29" s="41" t="s">
        <v>212</v>
      </c>
      <c r="E29" s="41" t="s">
        <v>235</v>
      </c>
      <c r="F29" s="42">
        <v>22</v>
      </c>
      <c r="G29" s="41" t="s">
        <v>77</v>
      </c>
      <c r="H29" s="56" t="s">
        <v>63</v>
      </c>
      <c r="I29" s="42">
        <v>0</v>
      </c>
      <c r="J29" s="56" t="s">
        <v>63</v>
      </c>
      <c r="K29" s="42">
        <v>1</v>
      </c>
      <c r="L29" s="42" t="s">
        <v>236</v>
      </c>
      <c r="M29" s="44" t="s">
        <v>237</v>
      </c>
      <c r="N29" s="42">
        <v>1</v>
      </c>
      <c r="O29" s="42"/>
      <c r="P29" s="45" t="s">
        <v>238</v>
      </c>
      <c r="Q29" s="43">
        <v>0</v>
      </c>
      <c r="R29" s="42" t="s">
        <v>63</v>
      </c>
      <c r="S29" s="44"/>
      <c r="T29" s="43">
        <v>27</v>
      </c>
      <c r="U29" s="41" t="str">
        <f t="shared" si="0"/>
        <v>breakdown of Scope 1 GHG emissions by operating segments narrative n.a.</v>
      </c>
      <c r="V29" s="41" t="s">
        <v>111</v>
      </c>
      <c r="W29" s="41" t="s">
        <v>77</v>
      </c>
      <c r="X29" s="45" t="s">
        <v>63</v>
      </c>
      <c r="Y29" s="46" t="s">
        <v>80</v>
      </c>
      <c r="Z29" s="44" t="s">
        <v>207</v>
      </c>
      <c r="AA29" s="47">
        <v>1</v>
      </c>
      <c r="AB29" s="47" t="s">
        <v>207</v>
      </c>
      <c r="AC29" s="48">
        <f t="shared" si="1"/>
        <v>1</v>
      </c>
    </row>
    <row r="30" spans="1:29" x14ac:dyDescent="0.2">
      <c r="A30" s="41" t="s">
        <v>193</v>
      </c>
      <c r="B30" s="41" t="s">
        <v>201</v>
      </c>
      <c r="C30" s="41" t="s">
        <v>202</v>
      </c>
      <c r="D30" s="41" t="s">
        <v>212</v>
      </c>
      <c r="E30" s="41" t="s">
        <v>235</v>
      </c>
      <c r="F30" s="42">
        <v>22</v>
      </c>
      <c r="G30" s="41" t="s">
        <v>77</v>
      </c>
      <c r="H30" s="56" t="s">
        <v>63</v>
      </c>
      <c r="I30" s="42">
        <v>0</v>
      </c>
      <c r="J30" s="56" t="s">
        <v>63</v>
      </c>
      <c r="K30" s="42">
        <v>1</v>
      </c>
      <c r="L30" s="42" t="s">
        <v>236</v>
      </c>
      <c r="M30" s="44" t="s">
        <v>237</v>
      </c>
      <c r="N30" s="42">
        <v>1</v>
      </c>
      <c r="O30" s="42"/>
      <c r="P30" s="45" t="s">
        <v>238</v>
      </c>
      <c r="Q30" s="43">
        <v>0</v>
      </c>
      <c r="R30" s="42" t="s">
        <v>63</v>
      </c>
      <c r="S30" s="44"/>
      <c r="T30" s="43">
        <v>28</v>
      </c>
      <c r="U30" s="41" t="str">
        <f t="shared" si="0"/>
        <v>breakdown of Scope 1 GHG emissions by economic activity narrative n.a.</v>
      </c>
      <c r="V30" s="41" t="s">
        <v>112</v>
      </c>
      <c r="W30" s="41" t="s">
        <v>77</v>
      </c>
      <c r="X30" s="45" t="s">
        <v>63</v>
      </c>
      <c r="Y30" s="46" t="s">
        <v>80</v>
      </c>
      <c r="Z30" s="44" t="s">
        <v>207</v>
      </c>
      <c r="AA30" s="47">
        <v>1</v>
      </c>
      <c r="AB30" s="47" t="s">
        <v>207</v>
      </c>
      <c r="AC30" s="48">
        <f t="shared" si="1"/>
        <v>1</v>
      </c>
    </row>
    <row r="31" spans="1:29" x14ac:dyDescent="0.2">
      <c r="A31" s="41" t="s">
        <v>193</v>
      </c>
      <c r="B31" s="41" t="s">
        <v>201</v>
      </c>
      <c r="C31" s="41" t="s">
        <v>202</v>
      </c>
      <c r="D31" s="41" t="s">
        <v>212</v>
      </c>
      <c r="E31" s="41" t="s">
        <v>235</v>
      </c>
      <c r="F31" s="42">
        <v>22</v>
      </c>
      <c r="G31" s="41" t="s">
        <v>77</v>
      </c>
      <c r="H31" s="56" t="s">
        <v>63</v>
      </c>
      <c r="I31" s="42">
        <v>0</v>
      </c>
      <c r="J31" s="56" t="s">
        <v>63</v>
      </c>
      <c r="K31" s="42">
        <v>1</v>
      </c>
      <c r="L31" s="42" t="s">
        <v>236</v>
      </c>
      <c r="M31" s="44" t="s">
        <v>237</v>
      </c>
      <c r="N31" s="42">
        <v>1</v>
      </c>
      <c r="O31" s="42"/>
      <c r="P31" s="45" t="s">
        <v>238</v>
      </c>
      <c r="Q31" s="43">
        <v>0</v>
      </c>
      <c r="R31" s="42" t="s">
        <v>63</v>
      </c>
      <c r="S31" s="44"/>
      <c r="T31" s="43">
        <v>29</v>
      </c>
      <c r="U31" s="41" t="str">
        <f t="shared" si="0"/>
        <v>breakdown of Scope 1 GHG emissions by subsidiary narrative n.a.</v>
      </c>
      <c r="V31" s="41" t="s">
        <v>113</v>
      </c>
      <c r="W31" s="41" t="s">
        <v>77</v>
      </c>
      <c r="X31" s="45" t="s">
        <v>63</v>
      </c>
      <c r="Y31" s="46" t="s">
        <v>80</v>
      </c>
      <c r="Z31" s="44" t="s">
        <v>207</v>
      </c>
      <c r="AA31" s="47">
        <v>1</v>
      </c>
      <c r="AB31" s="47" t="s">
        <v>207</v>
      </c>
      <c r="AC31" s="48">
        <f t="shared" si="1"/>
        <v>1</v>
      </c>
    </row>
    <row r="32" spans="1:29" x14ac:dyDescent="0.2">
      <c r="A32" s="41" t="s">
        <v>193</v>
      </c>
      <c r="B32" s="41" t="s">
        <v>201</v>
      </c>
      <c r="C32" s="41" t="s">
        <v>202</v>
      </c>
      <c r="D32" s="41" t="s">
        <v>212</v>
      </c>
      <c r="E32" s="41" t="s">
        <v>235</v>
      </c>
      <c r="F32" s="42">
        <v>22</v>
      </c>
      <c r="G32" s="41" t="s">
        <v>77</v>
      </c>
      <c r="H32" s="56" t="s">
        <v>63</v>
      </c>
      <c r="I32" s="42">
        <v>0</v>
      </c>
      <c r="J32" s="56" t="s">
        <v>63</v>
      </c>
      <c r="K32" s="42">
        <v>1</v>
      </c>
      <c r="L32" s="42" t="s">
        <v>236</v>
      </c>
      <c r="M32" s="44" t="s">
        <v>237</v>
      </c>
      <c r="N32" s="42">
        <v>1</v>
      </c>
      <c r="O32" s="42"/>
      <c r="P32" s="45" t="s">
        <v>238</v>
      </c>
      <c r="Q32" s="43">
        <v>0</v>
      </c>
      <c r="R32" s="42" t="s">
        <v>63</v>
      </c>
      <c r="S32" s="44"/>
      <c r="T32" s="43">
        <v>30</v>
      </c>
      <c r="U32" s="41" t="str">
        <f t="shared" si="0"/>
        <v>breakdown of Scope 1 GHG emissions by GHG (CO2, CH4, N2O, HFCs, PFCs, SF6, NF3) narrative n.a.</v>
      </c>
      <c r="V32" s="41" t="s">
        <v>114</v>
      </c>
      <c r="W32" s="41" t="s">
        <v>77</v>
      </c>
      <c r="X32" s="45" t="s">
        <v>63</v>
      </c>
      <c r="Y32" s="46" t="s">
        <v>80</v>
      </c>
      <c r="Z32" s="44" t="s">
        <v>207</v>
      </c>
      <c r="AA32" s="47">
        <v>1</v>
      </c>
      <c r="AB32" s="47" t="s">
        <v>207</v>
      </c>
      <c r="AC32" s="48">
        <f t="shared" si="1"/>
        <v>1</v>
      </c>
    </row>
    <row r="33" spans="1:29" x14ac:dyDescent="0.2">
      <c r="A33" s="41" t="s">
        <v>193</v>
      </c>
      <c r="B33" s="41" t="s">
        <v>201</v>
      </c>
      <c r="C33" s="41" t="s">
        <v>202</v>
      </c>
      <c r="D33" s="41" t="s">
        <v>212</v>
      </c>
      <c r="E33" s="41" t="s">
        <v>235</v>
      </c>
      <c r="F33" s="42">
        <v>22</v>
      </c>
      <c r="G33" s="41" t="s">
        <v>77</v>
      </c>
      <c r="H33" s="56" t="s">
        <v>63</v>
      </c>
      <c r="I33" s="42">
        <v>0</v>
      </c>
      <c r="J33" s="56" t="s">
        <v>63</v>
      </c>
      <c r="K33" s="42">
        <v>1</v>
      </c>
      <c r="L33" s="42" t="s">
        <v>236</v>
      </c>
      <c r="M33" s="44" t="s">
        <v>237</v>
      </c>
      <c r="N33" s="42">
        <v>1</v>
      </c>
      <c r="O33" s="42"/>
      <c r="P33" s="45" t="s">
        <v>238</v>
      </c>
      <c r="Q33" s="43">
        <v>0</v>
      </c>
      <c r="R33" s="42" t="s">
        <v>63</v>
      </c>
      <c r="S33" s="44"/>
      <c r="T33" s="43">
        <v>31</v>
      </c>
      <c r="U33" s="41" t="str">
        <f t="shared" si="0"/>
        <v>breakdown of Scope 1 GHG emissions by source type (stationary combustion, mobile combustion, process emissions, fugitive emissions) narrative n.a.</v>
      </c>
      <c r="V33" s="41" t="s">
        <v>115</v>
      </c>
      <c r="W33" s="41" t="s">
        <v>77</v>
      </c>
      <c r="X33" s="45" t="s">
        <v>63</v>
      </c>
      <c r="Y33" s="46" t="s">
        <v>80</v>
      </c>
      <c r="Z33" s="44" t="s">
        <v>207</v>
      </c>
      <c r="AA33" s="47">
        <v>1</v>
      </c>
      <c r="AB33" s="47" t="s">
        <v>207</v>
      </c>
      <c r="AC33" s="48">
        <f t="shared" si="1"/>
        <v>1</v>
      </c>
    </row>
    <row r="34" spans="1:29" x14ac:dyDescent="0.2">
      <c r="A34" s="41" t="s">
        <v>193</v>
      </c>
      <c r="B34" s="41" t="s">
        <v>201</v>
      </c>
      <c r="C34" s="41" t="s">
        <v>202</v>
      </c>
      <c r="D34" s="41" t="s">
        <v>212</v>
      </c>
      <c r="E34" s="41" t="s">
        <v>239</v>
      </c>
      <c r="F34" s="42">
        <v>23</v>
      </c>
      <c r="G34" s="41" t="s">
        <v>77</v>
      </c>
      <c r="H34" s="56" t="s">
        <v>63</v>
      </c>
      <c r="I34" s="42">
        <v>0</v>
      </c>
      <c r="J34" s="56" t="s">
        <v>63</v>
      </c>
      <c r="K34" s="42">
        <v>0</v>
      </c>
      <c r="L34" s="42"/>
      <c r="M34" s="44" t="s">
        <v>63</v>
      </c>
      <c r="N34" s="42">
        <v>0</v>
      </c>
      <c r="O34" s="42"/>
      <c r="P34" s="45" t="s">
        <v>63</v>
      </c>
      <c r="Q34" s="43">
        <v>1</v>
      </c>
      <c r="R34" s="42" t="s">
        <v>240</v>
      </c>
      <c r="S34" s="44"/>
      <c r="T34" s="43">
        <v>32</v>
      </c>
      <c r="U34" s="41" t="str">
        <f t="shared" si="0"/>
        <v>gases included in the calculation of Scope 1 GHG emissions; whether CO2, CH4, N2O, HFCs, PFCs, SF6, NF3, or all narrative n.a.</v>
      </c>
      <c r="V34" s="41" t="s">
        <v>116</v>
      </c>
      <c r="W34" s="41" t="s">
        <v>77</v>
      </c>
      <c r="X34" s="45" t="s">
        <v>63</v>
      </c>
      <c r="Y34" s="46" t="s">
        <v>80</v>
      </c>
      <c r="Z34" s="44" t="s">
        <v>207</v>
      </c>
      <c r="AA34" s="44" t="s">
        <v>207</v>
      </c>
      <c r="AB34" s="44">
        <v>1</v>
      </c>
      <c r="AC34" s="48">
        <f t="shared" si="1"/>
        <v>0</v>
      </c>
    </row>
    <row r="35" spans="1:29" x14ac:dyDescent="0.2">
      <c r="A35" s="41" t="s">
        <v>193</v>
      </c>
      <c r="B35" s="41" t="s">
        <v>201</v>
      </c>
      <c r="C35" s="41" t="s">
        <v>202</v>
      </c>
      <c r="D35" s="41" t="s">
        <v>212</v>
      </c>
      <c r="E35" s="41" t="s">
        <v>241</v>
      </c>
      <c r="F35" s="42">
        <v>24</v>
      </c>
      <c r="G35" s="41" t="s">
        <v>77</v>
      </c>
      <c r="H35" s="56" t="s">
        <v>63</v>
      </c>
      <c r="I35" s="42">
        <v>0</v>
      </c>
      <c r="J35" s="56" t="s">
        <v>63</v>
      </c>
      <c r="K35" s="42">
        <v>0</v>
      </c>
      <c r="L35" s="42"/>
      <c r="M35" s="44" t="s">
        <v>63</v>
      </c>
      <c r="N35" s="42">
        <v>0</v>
      </c>
      <c r="O35" s="42"/>
      <c r="P35" s="45" t="s">
        <v>63</v>
      </c>
      <c r="Q35" s="43">
        <v>1</v>
      </c>
      <c r="R35" s="42" t="s">
        <v>242</v>
      </c>
      <c r="S35" s="44"/>
      <c r="T35" s="43">
        <v>33</v>
      </c>
      <c r="U35" s="41" t="str">
        <f t="shared" si="0"/>
        <v>consolidation approach for Scope 1 GHG emissions; whether equity share, financial control, or operational control narrative n.a.</v>
      </c>
      <c r="V35" s="41" t="s">
        <v>117</v>
      </c>
      <c r="W35" s="41" t="s">
        <v>77</v>
      </c>
      <c r="X35" s="45" t="s">
        <v>63</v>
      </c>
      <c r="Y35" s="46" t="s">
        <v>80</v>
      </c>
      <c r="Z35" s="44" t="s">
        <v>207</v>
      </c>
      <c r="AA35" s="44" t="s">
        <v>207</v>
      </c>
      <c r="AB35" s="44">
        <v>1</v>
      </c>
      <c r="AC35" s="48">
        <f t="shared" si="1"/>
        <v>1</v>
      </c>
    </row>
    <row r="36" spans="1:29" x14ac:dyDescent="0.2">
      <c r="A36" s="33" t="s">
        <v>193</v>
      </c>
      <c r="B36" s="33" t="s">
        <v>201</v>
      </c>
      <c r="C36" s="33" t="s">
        <v>202</v>
      </c>
      <c r="D36" s="33" t="s">
        <v>243</v>
      </c>
      <c r="E36" s="33" t="s">
        <v>213</v>
      </c>
      <c r="F36" s="34">
        <v>25</v>
      </c>
      <c r="G36" s="37" t="s">
        <v>90</v>
      </c>
      <c r="H36" s="55" t="s">
        <v>91</v>
      </c>
      <c r="I36" s="34">
        <v>1</v>
      </c>
      <c r="J36" s="38" t="s">
        <v>244</v>
      </c>
      <c r="K36" s="34">
        <v>0</v>
      </c>
      <c r="L36" s="34"/>
      <c r="M36" s="36" t="s">
        <v>63</v>
      </c>
      <c r="N36" s="34">
        <v>0</v>
      </c>
      <c r="O36" s="34"/>
      <c r="P36" s="37" t="s">
        <v>63</v>
      </c>
      <c r="Q36" s="35">
        <v>0</v>
      </c>
      <c r="R36" s="34" t="s">
        <v>63</v>
      </c>
      <c r="S36" s="36"/>
      <c r="T36" s="35">
        <v>34</v>
      </c>
      <c r="U36" s="33" t="str">
        <f t="shared" si="0"/>
        <v>gross scope 2 GHG emissions (location-based) tCO2eq fy</v>
      </c>
      <c r="V36" s="33" t="s">
        <v>118</v>
      </c>
      <c r="W36" s="33" t="s">
        <v>90</v>
      </c>
      <c r="X36" s="37" t="s">
        <v>91</v>
      </c>
      <c r="Y36" s="38" t="s">
        <v>80</v>
      </c>
      <c r="Z36" s="36">
        <v>1</v>
      </c>
      <c r="AA36" s="39" t="s">
        <v>207</v>
      </c>
      <c r="AB36" s="36" t="s">
        <v>207</v>
      </c>
      <c r="AC36" s="40">
        <f t="shared" si="1"/>
        <v>0</v>
      </c>
    </row>
    <row r="37" spans="1:29" x14ac:dyDescent="0.2">
      <c r="A37" s="41" t="s">
        <v>193</v>
      </c>
      <c r="B37" s="41" t="s">
        <v>201</v>
      </c>
      <c r="C37" s="41" t="s">
        <v>202</v>
      </c>
      <c r="D37" s="41" t="s">
        <v>243</v>
      </c>
      <c r="E37" s="41" t="s">
        <v>213</v>
      </c>
      <c r="F37" s="42">
        <v>25</v>
      </c>
      <c r="G37" s="45" t="s">
        <v>90</v>
      </c>
      <c r="H37" s="56" t="s">
        <v>91</v>
      </c>
      <c r="I37" s="42">
        <v>1</v>
      </c>
      <c r="J37" s="46" t="s">
        <v>244</v>
      </c>
      <c r="K37" s="42">
        <v>0</v>
      </c>
      <c r="L37" s="42"/>
      <c r="M37" s="44" t="s">
        <v>63</v>
      </c>
      <c r="N37" s="42">
        <v>0</v>
      </c>
      <c r="O37" s="42"/>
      <c r="P37" s="45" t="s">
        <v>63</v>
      </c>
      <c r="Q37" s="43">
        <v>0</v>
      </c>
      <c r="R37" s="42" t="s">
        <v>63</v>
      </c>
      <c r="S37" s="44"/>
      <c r="T37" s="43">
        <v>35</v>
      </c>
      <c r="U37" s="41" t="str">
        <f t="shared" si="0"/>
        <v>gross scope 2 GHG emissions (market-based) tCO2eq fy</v>
      </c>
      <c r="V37" s="41" t="s">
        <v>119</v>
      </c>
      <c r="W37" s="41" t="s">
        <v>90</v>
      </c>
      <c r="X37" s="45" t="s">
        <v>91</v>
      </c>
      <c r="Y37" s="46" t="s">
        <v>80</v>
      </c>
      <c r="Z37" s="44">
        <v>1</v>
      </c>
      <c r="AA37" s="44" t="s">
        <v>207</v>
      </c>
      <c r="AB37" s="44" t="s">
        <v>207</v>
      </c>
      <c r="AC37" s="48">
        <f t="shared" si="1"/>
        <v>0</v>
      </c>
    </row>
    <row r="38" spans="1:29" x14ac:dyDescent="0.2">
      <c r="A38" s="41" t="s">
        <v>193</v>
      </c>
      <c r="B38" s="41" t="s">
        <v>201</v>
      </c>
      <c r="C38" s="41" t="s">
        <v>202</v>
      </c>
      <c r="D38" s="41" t="s">
        <v>243</v>
      </c>
      <c r="E38" s="41" t="s">
        <v>245</v>
      </c>
      <c r="F38" s="42">
        <v>26</v>
      </c>
      <c r="G38" s="45" t="s">
        <v>90</v>
      </c>
      <c r="H38" s="56" t="s">
        <v>91</v>
      </c>
      <c r="I38" s="42">
        <v>0</v>
      </c>
      <c r="J38" s="56" t="s">
        <v>63</v>
      </c>
      <c r="K38" s="42">
        <v>1</v>
      </c>
      <c r="L38" s="42"/>
      <c r="M38" s="44" t="s">
        <v>246</v>
      </c>
      <c r="N38" s="42">
        <v>1</v>
      </c>
      <c r="O38" s="42"/>
      <c r="P38" s="45" t="s">
        <v>247</v>
      </c>
      <c r="Q38" s="43">
        <v>1</v>
      </c>
      <c r="R38" s="42" t="s">
        <v>248</v>
      </c>
      <c r="S38" s="44"/>
      <c r="T38" s="43">
        <v>34</v>
      </c>
      <c r="U38" s="41" t="str">
        <f t="shared" si="0"/>
        <v>gross scope 2 GHG emissions (location-based) tCO2eq fy</v>
      </c>
      <c r="V38" s="41" t="s">
        <v>118</v>
      </c>
      <c r="W38" s="41" t="s">
        <v>90</v>
      </c>
      <c r="X38" s="45" t="s">
        <v>91</v>
      </c>
      <c r="Y38" s="46" t="s">
        <v>80</v>
      </c>
      <c r="Z38" s="44" t="s">
        <v>207</v>
      </c>
      <c r="AA38" s="47">
        <v>1</v>
      </c>
      <c r="AB38" s="44">
        <v>1</v>
      </c>
      <c r="AC38" s="48">
        <f t="shared" si="1"/>
        <v>1</v>
      </c>
    </row>
    <row r="39" spans="1:29" x14ac:dyDescent="0.2">
      <c r="A39" s="41" t="s">
        <v>193</v>
      </c>
      <c r="B39" s="41" t="s">
        <v>201</v>
      </c>
      <c r="C39" s="41" t="s">
        <v>202</v>
      </c>
      <c r="D39" s="41" t="s">
        <v>243</v>
      </c>
      <c r="E39" s="41" t="s">
        <v>245</v>
      </c>
      <c r="F39" s="42">
        <v>27</v>
      </c>
      <c r="G39" s="45" t="s">
        <v>90</v>
      </c>
      <c r="H39" s="56" t="s">
        <v>99</v>
      </c>
      <c r="I39" s="42">
        <v>0</v>
      </c>
      <c r="J39" s="56" t="s">
        <v>63</v>
      </c>
      <c r="K39" s="42">
        <v>1</v>
      </c>
      <c r="L39" s="42"/>
      <c r="M39" s="44" t="s">
        <v>205</v>
      </c>
      <c r="N39" s="42">
        <v>1</v>
      </c>
      <c r="O39" s="42"/>
      <c r="P39" s="45" t="s">
        <v>206</v>
      </c>
      <c r="Q39" s="43">
        <v>0</v>
      </c>
      <c r="R39" s="42" t="s">
        <v>63</v>
      </c>
      <c r="S39" s="44"/>
      <c r="T39" s="43">
        <v>36</v>
      </c>
      <c r="U39" s="41" t="str">
        <f t="shared" si="0"/>
        <v>gross scope 2 GHG emissions (location-based) tCO2eq fy-1</v>
      </c>
      <c r="V39" s="41" t="s">
        <v>118</v>
      </c>
      <c r="W39" s="41" t="s">
        <v>90</v>
      </c>
      <c r="X39" s="45" t="s">
        <v>99</v>
      </c>
      <c r="Y39" s="46" t="s">
        <v>80</v>
      </c>
      <c r="Z39" s="44" t="s">
        <v>207</v>
      </c>
      <c r="AA39" s="44">
        <v>1</v>
      </c>
      <c r="AB39" s="44" t="s">
        <v>207</v>
      </c>
      <c r="AC39" s="48">
        <f t="shared" si="1"/>
        <v>0</v>
      </c>
    </row>
    <row r="40" spans="1:29" x14ac:dyDescent="0.2">
      <c r="A40" s="41" t="s">
        <v>193</v>
      </c>
      <c r="B40" s="41" t="s">
        <v>201</v>
      </c>
      <c r="C40" s="41" t="s">
        <v>202</v>
      </c>
      <c r="D40" s="41" t="s">
        <v>243</v>
      </c>
      <c r="E40" s="41" t="s">
        <v>245</v>
      </c>
      <c r="F40" s="42">
        <v>28</v>
      </c>
      <c r="G40" s="45" t="s">
        <v>90</v>
      </c>
      <c r="H40" s="56" t="s">
        <v>100</v>
      </c>
      <c r="I40" s="42">
        <v>0</v>
      </c>
      <c r="J40" s="56" t="s">
        <v>63</v>
      </c>
      <c r="K40" s="42">
        <v>1</v>
      </c>
      <c r="L40" s="42"/>
      <c r="M40" s="44" t="s">
        <v>205</v>
      </c>
      <c r="N40" s="42">
        <v>1</v>
      </c>
      <c r="O40" s="42"/>
      <c r="P40" s="45" t="s">
        <v>206</v>
      </c>
      <c r="Q40" s="43">
        <v>1</v>
      </c>
      <c r="R40" s="42" t="s">
        <v>249</v>
      </c>
      <c r="S40" s="44"/>
      <c r="T40" s="43">
        <v>37</v>
      </c>
      <c r="U40" s="41" t="str">
        <f t="shared" si="0"/>
        <v>gross scope 2 GHG emissions (location-based) tCO2eq base y</v>
      </c>
      <c r="V40" s="41" t="s">
        <v>118</v>
      </c>
      <c r="W40" s="41" t="s">
        <v>90</v>
      </c>
      <c r="X40" s="45" t="s">
        <v>100</v>
      </c>
      <c r="Y40" s="46" t="s">
        <v>80</v>
      </c>
      <c r="Z40" s="44" t="s">
        <v>207</v>
      </c>
      <c r="AA40" s="47">
        <v>1</v>
      </c>
      <c r="AB40" s="44">
        <v>1</v>
      </c>
      <c r="AC40" s="48">
        <f t="shared" si="1"/>
        <v>1</v>
      </c>
    </row>
    <row r="41" spans="1:29" x14ac:dyDescent="0.2">
      <c r="A41" s="41" t="s">
        <v>193</v>
      </c>
      <c r="B41" s="41" t="s">
        <v>201</v>
      </c>
      <c r="C41" s="41" t="s">
        <v>202</v>
      </c>
      <c r="D41" s="41" t="s">
        <v>243</v>
      </c>
      <c r="E41" s="41" t="s">
        <v>245</v>
      </c>
      <c r="F41" s="42">
        <v>29</v>
      </c>
      <c r="G41" s="45" t="s">
        <v>101</v>
      </c>
      <c r="H41" s="56" t="s">
        <v>102</v>
      </c>
      <c r="I41" s="42">
        <v>0</v>
      </c>
      <c r="J41" s="56" t="s">
        <v>63</v>
      </c>
      <c r="K41" s="42">
        <v>1</v>
      </c>
      <c r="L41" s="42"/>
      <c r="M41" s="44" t="s">
        <v>205</v>
      </c>
      <c r="N41" s="42">
        <v>1</v>
      </c>
      <c r="O41" s="42"/>
      <c r="P41" s="45" t="s">
        <v>206</v>
      </c>
      <c r="Q41" s="43">
        <v>0</v>
      </c>
      <c r="R41" s="42" t="s">
        <v>63</v>
      </c>
      <c r="S41" s="44"/>
      <c r="T41" s="43">
        <v>38</v>
      </c>
      <c r="U41" s="41" t="str">
        <f t="shared" si="0"/>
        <v>gross scope 2 GHG emissions (location-based) perc fy/fy-1</v>
      </c>
      <c r="V41" s="41" t="s">
        <v>118</v>
      </c>
      <c r="W41" s="41" t="s">
        <v>101</v>
      </c>
      <c r="X41" s="45" t="s">
        <v>102</v>
      </c>
      <c r="Y41" s="46" t="s">
        <v>80</v>
      </c>
      <c r="Z41" s="44" t="s">
        <v>207</v>
      </c>
      <c r="AA41" s="44">
        <v>1</v>
      </c>
      <c r="AB41" s="44" t="s">
        <v>207</v>
      </c>
      <c r="AC41" s="48">
        <f t="shared" si="1"/>
        <v>0</v>
      </c>
    </row>
    <row r="42" spans="1:29" x14ac:dyDescent="0.2">
      <c r="A42" s="41" t="s">
        <v>193</v>
      </c>
      <c r="B42" s="41" t="s">
        <v>201</v>
      </c>
      <c r="C42" s="41" t="s">
        <v>202</v>
      </c>
      <c r="D42" s="41" t="s">
        <v>243</v>
      </c>
      <c r="E42" s="41" t="s">
        <v>245</v>
      </c>
      <c r="F42" s="42">
        <v>30</v>
      </c>
      <c r="G42" s="45" t="s">
        <v>90</v>
      </c>
      <c r="H42" s="56">
        <v>2025</v>
      </c>
      <c r="I42" s="42">
        <v>0</v>
      </c>
      <c r="J42" s="56" t="s">
        <v>63</v>
      </c>
      <c r="K42" s="42">
        <v>1</v>
      </c>
      <c r="L42" s="42"/>
      <c r="M42" s="44" t="s">
        <v>205</v>
      </c>
      <c r="N42" s="42">
        <v>1</v>
      </c>
      <c r="O42" s="42"/>
      <c r="P42" s="45" t="s">
        <v>206</v>
      </c>
      <c r="Q42" s="43">
        <v>0</v>
      </c>
      <c r="R42" s="42" t="s">
        <v>63</v>
      </c>
      <c r="S42" s="44"/>
      <c r="T42" s="43">
        <v>39</v>
      </c>
      <c r="U42" s="41" t="str">
        <f t="shared" si="0"/>
        <v>gross scope 2 GHG emissions (location-based) tCO2eq 2025</v>
      </c>
      <c r="V42" s="41" t="s">
        <v>118</v>
      </c>
      <c r="W42" s="41" t="s">
        <v>90</v>
      </c>
      <c r="X42" s="45">
        <v>2025</v>
      </c>
      <c r="Y42" s="46" t="s">
        <v>80</v>
      </c>
      <c r="Z42" s="44" t="s">
        <v>207</v>
      </c>
      <c r="AA42" s="47">
        <v>1</v>
      </c>
      <c r="AB42" s="44" t="s">
        <v>207</v>
      </c>
      <c r="AC42" s="48">
        <f t="shared" si="1"/>
        <v>1</v>
      </c>
    </row>
    <row r="43" spans="1:29" x14ac:dyDescent="0.2">
      <c r="A43" s="41" t="s">
        <v>193</v>
      </c>
      <c r="B43" s="41" t="s">
        <v>201</v>
      </c>
      <c r="C43" s="41" t="s">
        <v>202</v>
      </c>
      <c r="D43" s="41" t="s">
        <v>243</v>
      </c>
      <c r="E43" s="41" t="s">
        <v>245</v>
      </c>
      <c r="F43" s="42">
        <v>31</v>
      </c>
      <c r="G43" s="45" t="s">
        <v>90</v>
      </c>
      <c r="H43" s="56">
        <v>2030</v>
      </c>
      <c r="I43" s="42">
        <v>0</v>
      </c>
      <c r="J43" s="56" t="s">
        <v>63</v>
      </c>
      <c r="K43" s="42">
        <v>1</v>
      </c>
      <c r="L43" s="42"/>
      <c r="M43" s="44" t="s">
        <v>205</v>
      </c>
      <c r="N43" s="42">
        <v>1</v>
      </c>
      <c r="O43" s="42"/>
      <c r="P43" s="45" t="s">
        <v>206</v>
      </c>
      <c r="Q43" s="43">
        <v>0</v>
      </c>
      <c r="R43" s="42" t="s">
        <v>63</v>
      </c>
      <c r="S43" s="44"/>
      <c r="T43" s="43">
        <v>40</v>
      </c>
      <c r="U43" s="41" t="str">
        <f t="shared" si="0"/>
        <v>gross scope 2 GHG emissions (location-based) tCO2eq 2030</v>
      </c>
      <c r="V43" s="41" t="s">
        <v>118</v>
      </c>
      <c r="W43" s="41" t="s">
        <v>90</v>
      </c>
      <c r="X43" s="45">
        <v>2030</v>
      </c>
      <c r="Y43" s="46" t="s">
        <v>80</v>
      </c>
      <c r="Z43" s="44" t="s">
        <v>207</v>
      </c>
      <c r="AA43" s="44">
        <v>1</v>
      </c>
      <c r="AB43" s="44" t="s">
        <v>207</v>
      </c>
      <c r="AC43" s="48">
        <f t="shared" si="1"/>
        <v>0</v>
      </c>
    </row>
    <row r="44" spans="1:29" x14ac:dyDescent="0.2">
      <c r="A44" s="41" t="s">
        <v>193</v>
      </c>
      <c r="B44" s="41" t="s">
        <v>201</v>
      </c>
      <c r="C44" s="41" t="s">
        <v>202</v>
      </c>
      <c r="D44" s="41" t="s">
        <v>243</v>
      </c>
      <c r="E44" s="41" t="s">
        <v>245</v>
      </c>
      <c r="F44" s="42">
        <v>32</v>
      </c>
      <c r="G44" s="45" t="s">
        <v>90</v>
      </c>
      <c r="H44" s="56">
        <v>2050</v>
      </c>
      <c r="I44" s="42">
        <v>0</v>
      </c>
      <c r="J44" s="56" t="s">
        <v>63</v>
      </c>
      <c r="K44" s="42">
        <v>0.5</v>
      </c>
      <c r="L44" s="42"/>
      <c r="M44" s="44" t="s">
        <v>205</v>
      </c>
      <c r="N44" s="42">
        <v>0.5</v>
      </c>
      <c r="O44" s="42"/>
      <c r="P44" s="45" t="s">
        <v>206</v>
      </c>
      <c r="Q44" s="43">
        <v>0</v>
      </c>
      <c r="R44" s="42" t="s">
        <v>63</v>
      </c>
      <c r="S44" s="44"/>
      <c r="T44" s="43">
        <v>41</v>
      </c>
      <c r="U44" s="41" t="str">
        <f t="shared" si="0"/>
        <v>gross scope 2 GHG emissions (location-based) tCO2eq 2050</v>
      </c>
      <c r="V44" s="41" t="s">
        <v>118</v>
      </c>
      <c r="W44" s="41" t="s">
        <v>90</v>
      </c>
      <c r="X44" s="45">
        <v>2050</v>
      </c>
      <c r="Y44" s="46" t="s">
        <v>80</v>
      </c>
      <c r="Z44" s="44" t="s">
        <v>207</v>
      </c>
      <c r="AA44" s="47">
        <v>1</v>
      </c>
      <c r="AB44" s="44" t="s">
        <v>207</v>
      </c>
      <c r="AC44" s="48">
        <f t="shared" si="1"/>
        <v>1</v>
      </c>
    </row>
    <row r="45" spans="1:29" x14ac:dyDescent="0.2">
      <c r="A45" s="41" t="s">
        <v>193</v>
      </c>
      <c r="B45" s="41" t="s">
        <v>201</v>
      </c>
      <c r="C45" s="41" t="s">
        <v>202</v>
      </c>
      <c r="D45" s="41" t="s">
        <v>243</v>
      </c>
      <c r="E45" s="41" t="s">
        <v>250</v>
      </c>
      <c r="F45" s="42">
        <v>33</v>
      </c>
      <c r="G45" s="45" t="s">
        <v>90</v>
      </c>
      <c r="H45" s="56" t="s">
        <v>91</v>
      </c>
      <c r="I45" s="42">
        <v>0</v>
      </c>
      <c r="J45" s="56" t="s">
        <v>63</v>
      </c>
      <c r="K45" s="42">
        <v>1</v>
      </c>
      <c r="L45" s="42"/>
      <c r="M45" s="44" t="s">
        <v>251</v>
      </c>
      <c r="N45" s="42">
        <v>1</v>
      </c>
      <c r="O45" s="42"/>
      <c r="P45" s="45" t="s">
        <v>247</v>
      </c>
      <c r="Q45" s="43">
        <v>1</v>
      </c>
      <c r="R45" s="42" t="s">
        <v>252</v>
      </c>
      <c r="S45" s="44" t="s">
        <v>253</v>
      </c>
      <c r="T45" s="43">
        <v>35</v>
      </c>
      <c r="U45" s="41" t="str">
        <f t="shared" si="0"/>
        <v>gross scope 2 GHG emissions (market-based) tCO2eq fy</v>
      </c>
      <c r="V45" s="41" t="s">
        <v>119</v>
      </c>
      <c r="W45" s="41" t="s">
        <v>90</v>
      </c>
      <c r="X45" s="45" t="s">
        <v>91</v>
      </c>
      <c r="Y45" s="46" t="s">
        <v>80</v>
      </c>
      <c r="Z45" s="44" t="s">
        <v>207</v>
      </c>
      <c r="AA45" s="44">
        <v>1</v>
      </c>
      <c r="AB45" s="44">
        <v>1</v>
      </c>
      <c r="AC45" s="48">
        <f t="shared" si="1"/>
        <v>0</v>
      </c>
    </row>
    <row r="46" spans="1:29" x14ac:dyDescent="0.2">
      <c r="A46" s="41" t="s">
        <v>193</v>
      </c>
      <c r="B46" s="41" t="s">
        <v>201</v>
      </c>
      <c r="C46" s="41" t="s">
        <v>202</v>
      </c>
      <c r="D46" s="41" t="s">
        <v>243</v>
      </c>
      <c r="E46" s="41" t="s">
        <v>250</v>
      </c>
      <c r="F46" s="42">
        <v>34</v>
      </c>
      <c r="G46" s="45" t="s">
        <v>90</v>
      </c>
      <c r="H46" s="56" t="s">
        <v>99</v>
      </c>
      <c r="I46" s="42">
        <v>0</v>
      </c>
      <c r="J46" s="56" t="s">
        <v>63</v>
      </c>
      <c r="K46" s="42">
        <v>1</v>
      </c>
      <c r="L46" s="42"/>
      <c r="M46" s="44" t="s">
        <v>205</v>
      </c>
      <c r="N46" s="42">
        <v>1</v>
      </c>
      <c r="O46" s="42"/>
      <c r="P46" s="45" t="s">
        <v>206</v>
      </c>
      <c r="Q46" s="43">
        <v>0</v>
      </c>
      <c r="R46" s="42" t="s">
        <v>63</v>
      </c>
      <c r="S46" s="44"/>
      <c r="T46" s="43">
        <v>42</v>
      </c>
      <c r="U46" s="41" t="str">
        <f t="shared" si="0"/>
        <v>gross scope 2 GHG emissions (market-based) tCO2eq fy-1</v>
      </c>
      <c r="V46" s="41" t="s">
        <v>119</v>
      </c>
      <c r="W46" s="41" t="s">
        <v>90</v>
      </c>
      <c r="X46" s="45" t="s">
        <v>99</v>
      </c>
      <c r="Y46" s="46" t="s">
        <v>80</v>
      </c>
      <c r="Z46" s="44" t="s">
        <v>207</v>
      </c>
      <c r="AA46" s="47">
        <v>1</v>
      </c>
      <c r="AB46" s="44" t="s">
        <v>207</v>
      </c>
      <c r="AC46" s="48">
        <f t="shared" si="1"/>
        <v>1</v>
      </c>
    </row>
    <row r="47" spans="1:29" x14ac:dyDescent="0.2">
      <c r="A47" s="41" t="s">
        <v>193</v>
      </c>
      <c r="B47" s="41" t="s">
        <v>201</v>
      </c>
      <c r="C47" s="41" t="s">
        <v>202</v>
      </c>
      <c r="D47" s="41" t="s">
        <v>243</v>
      </c>
      <c r="E47" s="41" t="s">
        <v>250</v>
      </c>
      <c r="F47" s="42">
        <v>35</v>
      </c>
      <c r="G47" s="45" t="s">
        <v>90</v>
      </c>
      <c r="H47" s="56" t="s">
        <v>100</v>
      </c>
      <c r="I47" s="42">
        <v>0</v>
      </c>
      <c r="J47" s="56" t="s">
        <v>63</v>
      </c>
      <c r="K47" s="42">
        <v>1</v>
      </c>
      <c r="L47" s="42"/>
      <c r="M47" s="44" t="s">
        <v>205</v>
      </c>
      <c r="N47" s="42">
        <v>1</v>
      </c>
      <c r="O47" s="42"/>
      <c r="P47" s="45" t="s">
        <v>206</v>
      </c>
      <c r="Q47" s="43">
        <v>1</v>
      </c>
      <c r="R47" s="42" t="s">
        <v>249</v>
      </c>
      <c r="S47" s="44" t="s">
        <v>254</v>
      </c>
      <c r="T47" s="43">
        <v>43</v>
      </c>
      <c r="U47" s="41" t="str">
        <f t="shared" si="0"/>
        <v>gross scope 2 GHG emissions (market-based) tCO2eq base y</v>
      </c>
      <c r="V47" s="41" t="s">
        <v>119</v>
      </c>
      <c r="W47" s="41" t="s">
        <v>90</v>
      </c>
      <c r="X47" s="45" t="s">
        <v>100</v>
      </c>
      <c r="Y47" s="46" t="s">
        <v>80</v>
      </c>
      <c r="Z47" s="44" t="s">
        <v>207</v>
      </c>
      <c r="AA47" s="44">
        <v>1</v>
      </c>
      <c r="AB47" s="44">
        <v>1</v>
      </c>
      <c r="AC47" s="48">
        <f t="shared" si="1"/>
        <v>0</v>
      </c>
    </row>
    <row r="48" spans="1:29" x14ac:dyDescent="0.2">
      <c r="A48" s="41" t="s">
        <v>193</v>
      </c>
      <c r="B48" s="41" t="s">
        <v>201</v>
      </c>
      <c r="C48" s="41" t="s">
        <v>202</v>
      </c>
      <c r="D48" s="41" t="s">
        <v>243</v>
      </c>
      <c r="E48" s="41" t="s">
        <v>250</v>
      </c>
      <c r="F48" s="42">
        <v>36</v>
      </c>
      <c r="G48" s="45" t="s">
        <v>101</v>
      </c>
      <c r="H48" s="56" t="s">
        <v>102</v>
      </c>
      <c r="I48" s="42">
        <v>0</v>
      </c>
      <c r="J48" s="56" t="s">
        <v>63</v>
      </c>
      <c r="K48" s="42">
        <v>1</v>
      </c>
      <c r="L48" s="42"/>
      <c r="M48" s="44" t="s">
        <v>205</v>
      </c>
      <c r="N48" s="42">
        <v>1</v>
      </c>
      <c r="O48" s="42"/>
      <c r="P48" s="45" t="s">
        <v>206</v>
      </c>
      <c r="Q48" s="43">
        <v>0</v>
      </c>
      <c r="R48" s="42" t="s">
        <v>63</v>
      </c>
      <c r="S48" s="44"/>
      <c r="T48" s="43">
        <v>44</v>
      </c>
      <c r="U48" s="41" t="str">
        <f t="shared" si="0"/>
        <v>gross scope 2 GHG emissions (market-based) perc fy/fy-1</v>
      </c>
      <c r="V48" s="41" t="s">
        <v>119</v>
      </c>
      <c r="W48" s="41" t="s">
        <v>101</v>
      </c>
      <c r="X48" s="45" t="s">
        <v>102</v>
      </c>
      <c r="Y48" s="46" t="s">
        <v>80</v>
      </c>
      <c r="Z48" s="44" t="s">
        <v>207</v>
      </c>
      <c r="AA48" s="47">
        <v>1</v>
      </c>
      <c r="AB48" s="44" t="s">
        <v>207</v>
      </c>
      <c r="AC48" s="48">
        <f t="shared" si="1"/>
        <v>1</v>
      </c>
    </row>
    <row r="49" spans="1:29" x14ac:dyDescent="0.2">
      <c r="A49" s="41" t="s">
        <v>193</v>
      </c>
      <c r="B49" s="41" t="s">
        <v>201</v>
      </c>
      <c r="C49" s="41" t="s">
        <v>202</v>
      </c>
      <c r="D49" s="41" t="s">
        <v>243</v>
      </c>
      <c r="E49" s="41" t="s">
        <v>250</v>
      </c>
      <c r="F49" s="42">
        <v>37</v>
      </c>
      <c r="G49" s="45" t="s">
        <v>90</v>
      </c>
      <c r="H49" s="56">
        <v>2025</v>
      </c>
      <c r="I49" s="42">
        <v>0</v>
      </c>
      <c r="J49" s="56" t="s">
        <v>63</v>
      </c>
      <c r="K49" s="42">
        <v>1</v>
      </c>
      <c r="L49" s="42"/>
      <c r="M49" s="44" t="s">
        <v>205</v>
      </c>
      <c r="N49" s="42">
        <v>1</v>
      </c>
      <c r="O49" s="42"/>
      <c r="P49" s="45" t="s">
        <v>206</v>
      </c>
      <c r="Q49" s="43">
        <v>0</v>
      </c>
      <c r="R49" s="42" t="s">
        <v>63</v>
      </c>
      <c r="S49" s="44"/>
      <c r="T49" s="43">
        <v>45</v>
      </c>
      <c r="U49" s="41" t="str">
        <f t="shared" si="0"/>
        <v>gross scope 2 GHG emissions (market-based) tCO2eq 2025</v>
      </c>
      <c r="V49" s="41" t="s">
        <v>119</v>
      </c>
      <c r="W49" s="41" t="s">
        <v>90</v>
      </c>
      <c r="X49" s="45">
        <v>2025</v>
      </c>
      <c r="Y49" s="46" t="s">
        <v>80</v>
      </c>
      <c r="Z49" s="44" t="s">
        <v>207</v>
      </c>
      <c r="AA49" s="44">
        <v>1</v>
      </c>
      <c r="AB49" s="44" t="s">
        <v>207</v>
      </c>
      <c r="AC49" s="48">
        <f t="shared" si="1"/>
        <v>0</v>
      </c>
    </row>
    <row r="50" spans="1:29" x14ac:dyDescent="0.2">
      <c r="A50" s="41" t="s">
        <v>193</v>
      </c>
      <c r="B50" s="41" t="s">
        <v>201</v>
      </c>
      <c r="C50" s="41" t="s">
        <v>202</v>
      </c>
      <c r="D50" s="41" t="s">
        <v>243</v>
      </c>
      <c r="E50" s="41" t="s">
        <v>250</v>
      </c>
      <c r="F50" s="42">
        <v>38</v>
      </c>
      <c r="G50" s="45" t="s">
        <v>90</v>
      </c>
      <c r="H50" s="56">
        <v>2030</v>
      </c>
      <c r="I50" s="42">
        <v>0</v>
      </c>
      <c r="J50" s="56" t="s">
        <v>63</v>
      </c>
      <c r="K50" s="42">
        <v>1</v>
      </c>
      <c r="L50" s="42"/>
      <c r="M50" s="44" t="s">
        <v>205</v>
      </c>
      <c r="N50" s="42">
        <v>1</v>
      </c>
      <c r="O50" s="42"/>
      <c r="P50" s="45" t="s">
        <v>206</v>
      </c>
      <c r="Q50" s="43">
        <v>0</v>
      </c>
      <c r="R50" s="42" t="s">
        <v>63</v>
      </c>
      <c r="S50" s="44"/>
      <c r="T50" s="43">
        <v>46</v>
      </c>
      <c r="U50" s="41" t="str">
        <f t="shared" si="0"/>
        <v>gross scope 2 GHG emissions (market-based) tCO2eq 2030</v>
      </c>
      <c r="V50" s="41" t="s">
        <v>119</v>
      </c>
      <c r="W50" s="41" t="s">
        <v>90</v>
      </c>
      <c r="X50" s="45">
        <v>2030</v>
      </c>
      <c r="Y50" s="46" t="s">
        <v>80</v>
      </c>
      <c r="Z50" s="44" t="s">
        <v>207</v>
      </c>
      <c r="AA50" s="47">
        <v>1</v>
      </c>
      <c r="AB50" s="44" t="s">
        <v>207</v>
      </c>
      <c r="AC50" s="48">
        <f t="shared" si="1"/>
        <v>1</v>
      </c>
    </row>
    <row r="51" spans="1:29" x14ac:dyDescent="0.2">
      <c r="A51" s="41" t="s">
        <v>193</v>
      </c>
      <c r="B51" s="41" t="s">
        <v>201</v>
      </c>
      <c r="C51" s="41" t="s">
        <v>202</v>
      </c>
      <c r="D51" s="41" t="s">
        <v>243</v>
      </c>
      <c r="E51" s="41" t="s">
        <v>250</v>
      </c>
      <c r="F51" s="42">
        <v>39</v>
      </c>
      <c r="G51" s="45" t="s">
        <v>90</v>
      </c>
      <c r="H51" s="56">
        <v>2050</v>
      </c>
      <c r="I51" s="42">
        <v>0</v>
      </c>
      <c r="J51" s="56" t="s">
        <v>63</v>
      </c>
      <c r="K51" s="42">
        <v>0.5</v>
      </c>
      <c r="L51" s="42"/>
      <c r="M51" s="44" t="s">
        <v>205</v>
      </c>
      <c r="N51" s="42">
        <v>0.5</v>
      </c>
      <c r="O51" s="42"/>
      <c r="P51" s="45" t="s">
        <v>206</v>
      </c>
      <c r="Q51" s="43">
        <v>0</v>
      </c>
      <c r="R51" s="42" t="s">
        <v>63</v>
      </c>
      <c r="S51" s="44"/>
      <c r="T51" s="43">
        <v>47</v>
      </c>
      <c r="U51" s="41" t="str">
        <f t="shared" si="0"/>
        <v>gross scope 2 GHG emissions (market-based) tCO2eq 2050</v>
      </c>
      <c r="V51" s="41" t="s">
        <v>119</v>
      </c>
      <c r="W51" s="41" t="s">
        <v>90</v>
      </c>
      <c r="X51" s="45">
        <v>2050</v>
      </c>
      <c r="Y51" s="46" t="s">
        <v>80</v>
      </c>
      <c r="Z51" s="44" t="s">
        <v>207</v>
      </c>
      <c r="AA51" s="44">
        <v>1</v>
      </c>
      <c r="AB51" s="44" t="s">
        <v>207</v>
      </c>
      <c r="AC51" s="48">
        <f t="shared" si="1"/>
        <v>0</v>
      </c>
    </row>
    <row r="52" spans="1:29" x14ac:dyDescent="0.2">
      <c r="A52" s="41" t="s">
        <v>193</v>
      </c>
      <c r="B52" s="41" t="s">
        <v>201</v>
      </c>
      <c r="C52" s="41" t="s">
        <v>202</v>
      </c>
      <c r="D52" s="41" t="s">
        <v>243</v>
      </c>
      <c r="E52" s="41" t="s">
        <v>222</v>
      </c>
      <c r="F52" s="42">
        <v>40</v>
      </c>
      <c r="G52" s="45" t="s">
        <v>90</v>
      </c>
      <c r="H52" s="56" t="s">
        <v>91</v>
      </c>
      <c r="I52" s="42">
        <v>1</v>
      </c>
      <c r="J52" s="46" t="s">
        <v>223</v>
      </c>
      <c r="K52" s="42">
        <v>0</v>
      </c>
      <c r="L52" s="42"/>
      <c r="M52" s="44" t="s">
        <v>63</v>
      </c>
      <c r="N52" s="42">
        <v>1</v>
      </c>
      <c r="O52" s="45" t="s">
        <v>224</v>
      </c>
      <c r="P52" s="45" t="s">
        <v>225</v>
      </c>
      <c r="Q52" s="43">
        <v>0</v>
      </c>
      <c r="R52" s="42" t="s">
        <v>63</v>
      </c>
      <c r="S52" s="44"/>
      <c r="T52" s="43">
        <v>48</v>
      </c>
      <c r="U52" s="41" t="str">
        <f t="shared" si="0"/>
        <v>gross scope 2 GHG emissions for associates, joint ventures, unconsolidated subsidiaries or affiliates (not included in the consolidated accounting group) tCO2eq fy</v>
      </c>
      <c r="V52" s="41" t="s">
        <v>121</v>
      </c>
      <c r="W52" s="41" t="s">
        <v>90</v>
      </c>
      <c r="X52" s="45" t="s">
        <v>91</v>
      </c>
      <c r="Y52" s="46" t="s">
        <v>80</v>
      </c>
      <c r="Z52" s="44">
        <v>1</v>
      </c>
      <c r="AA52" s="47" t="s">
        <v>207</v>
      </c>
      <c r="AB52" s="44" t="s">
        <v>207</v>
      </c>
      <c r="AC52" s="48">
        <f t="shared" si="1"/>
        <v>1</v>
      </c>
    </row>
    <row r="53" spans="1:29" x14ac:dyDescent="0.2">
      <c r="A53" s="41" t="s">
        <v>193</v>
      </c>
      <c r="B53" s="41" t="s">
        <v>201</v>
      </c>
      <c r="C53" s="41" t="s">
        <v>202</v>
      </c>
      <c r="D53" s="41" t="s">
        <v>243</v>
      </c>
      <c r="E53" s="41" t="s">
        <v>226</v>
      </c>
      <c r="F53" s="42">
        <v>41</v>
      </c>
      <c r="G53" s="45" t="s">
        <v>90</v>
      </c>
      <c r="H53" s="56" t="s">
        <v>91</v>
      </c>
      <c r="I53" s="42">
        <v>0</v>
      </c>
      <c r="J53" s="56" t="s">
        <v>63</v>
      </c>
      <c r="K53" s="42">
        <v>1</v>
      </c>
      <c r="L53" s="42"/>
      <c r="M53" s="44" t="s">
        <v>255</v>
      </c>
      <c r="N53" s="42">
        <v>1</v>
      </c>
      <c r="O53" s="42"/>
      <c r="P53" s="45" t="s">
        <v>256</v>
      </c>
      <c r="Q53" s="43">
        <v>0</v>
      </c>
      <c r="R53" s="42" t="s">
        <v>63</v>
      </c>
      <c r="S53" s="44"/>
      <c r="T53" s="43">
        <v>49</v>
      </c>
      <c r="U53" s="41" t="str">
        <f t="shared" si="0"/>
        <v>part of scope 2 emissions that arise from biogenic emissions of CO2 from the combustion or biodegradation of biomass tCO2eq fy</v>
      </c>
      <c r="V53" s="41" t="s">
        <v>122</v>
      </c>
      <c r="W53" s="41" t="s">
        <v>90</v>
      </c>
      <c r="X53" s="45" t="s">
        <v>91</v>
      </c>
      <c r="Y53" s="46" t="s">
        <v>80</v>
      </c>
      <c r="Z53" s="44" t="s">
        <v>207</v>
      </c>
      <c r="AA53" s="44">
        <v>1</v>
      </c>
      <c r="AB53" s="44" t="s">
        <v>207</v>
      </c>
      <c r="AC53" s="48">
        <f t="shared" si="1"/>
        <v>0</v>
      </c>
    </row>
    <row r="54" spans="1:29" x14ac:dyDescent="0.2">
      <c r="A54" s="41" t="s">
        <v>193</v>
      </c>
      <c r="B54" s="41" t="s">
        <v>201</v>
      </c>
      <c r="C54" s="41" t="s">
        <v>202</v>
      </c>
      <c r="D54" s="41" t="s">
        <v>243</v>
      </c>
      <c r="E54" s="41" t="s">
        <v>230</v>
      </c>
      <c r="F54" s="42">
        <v>118</v>
      </c>
      <c r="G54" s="41" t="s">
        <v>90</v>
      </c>
      <c r="H54" s="56" t="s">
        <v>91</v>
      </c>
      <c r="I54" s="42">
        <v>0</v>
      </c>
      <c r="J54" s="46" t="s">
        <v>63</v>
      </c>
      <c r="K54" s="42">
        <v>0</v>
      </c>
      <c r="L54" s="42"/>
      <c r="M54" s="44" t="s">
        <v>63</v>
      </c>
      <c r="N54" s="42">
        <v>1</v>
      </c>
      <c r="O54" s="42"/>
      <c r="P54" s="45" t="s">
        <v>257</v>
      </c>
      <c r="Q54" s="43">
        <v>0</v>
      </c>
      <c r="R54" s="42" t="s">
        <v>63</v>
      </c>
      <c r="S54" s="44"/>
      <c r="T54" s="43">
        <v>152</v>
      </c>
      <c r="U54" s="41" t="str">
        <f t="shared" si="0"/>
        <v>carbon uptakes and emissions (CO2, CO, CH4) from direct land use and land use change that would be included in Scope 2 GHG emissions tCO2eq fy</v>
      </c>
      <c r="V54" s="41" t="s">
        <v>164</v>
      </c>
      <c r="W54" s="41" t="s">
        <v>90</v>
      </c>
      <c r="X54" s="45" t="s">
        <v>91</v>
      </c>
      <c r="Y54" s="46" t="s">
        <v>80</v>
      </c>
      <c r="Z54" s="44" t="s">
        <v>207</v>
      </c>
      <c r="AA54" s="44">
        <v>1</v>
      </c>
      <c r="AB54" s="44" t="s">
        <v>207</v>
      </c>
      <c r="AC54" s="48">
        <f t="shared" si="1"/>
        <v>1</v>
      </c>
    </row>
    <row r="55" spans="1:29" x14ac:dyDescent="0.2">
      <c r="A55" s="41" t="s">
        <v>193</v>
      </c>
      <c r="B55" s="41" t="s">
        <v>201</v>
      </c>
      <c r="C55" s="41" t="s">
        <v>202</v>
      </c>
      <c r="D55" s="41" t="s">
        <v>243</v>
      </c>
      <c r="E55" s="41" t="s">
        <v>107</v>
      </c>
      <c r="F55" s="42">
        <v>42</v>
      </c>
      <c r="G55" s="41" t="s">
        <v>107</v>
      </c>
      <c r="H55" s="56" t="s">
        <v>91</v>
      </c>
      <c r="I55" s="42">
        <v>1</v>
      </c>
      <c r="J55" s="46" t="s">
        <v>232</v>
      </c>
      <c r="K55" s="42">
        <v>0</v>
      </c>
      <c r="L55" s="42"/>
      <c r="M55" s="44" t="s">
        <v>233</v>
      </c>
      <c r="N55" s="42">
        <v>0</v>
      </c>
      <c r="O55" s="42"/>
      <c r="P55" s="45" t="s">
        <v>234</v>
      </c>
      <c r="Q55" s="43">
        <v>0</v>
      </c>
      <c r="R55" s="42" t="s">
        <v>63</v>
      </c>
      <c r="S55" s="44"/>
      <c r="T55" s="43">
        <v>50</v>
      </c>
      <c r="U55" s="41" t="str">
        <f t="shared" si="0"/>
        <v>scope 2 GHG emissions per net turnover intensity fy</v>
      </c>
      <c r="V55" s="41" t="s">
        <v>123</v>
      </c>
      <c r="W55" s="41" t="s">
        <v>107</v>
      </c>
      <c r="X55" s="45" t="s">
        <v>91</v>
      </c>
      <c r="Y55" s="46" t="s">
        <v>78</v>
      </c>
      <c r="Z55" s="44">
        <v>1</v>
      </c>
      <c r="AA55" s="47" t="s">
        <v>207</v>
      </c>
      <c r="AB55" s="44" t="s">
        <v>207</v>
      </c>
      <c r="AC55" s="48">
        <f t="shared" si="1"/>
        <v>0</v>
      </c>
    </row>
    <row r="56" spans="1:29" x14ac:dyDescent="0.2">
      <c r="A56" s="41" t="s">
        <v>193</v>
      </c>
      <c r="B56" s="41" t="s">
        <v>201</v>
      </c>
      <c r="C56" s="41" t="s">
        <v>202</v>
      </c>
      <c r="D56" s="41" t="s">
        <v>243</v>
      </c>
      <c r="E56" s="41" t="s">
        <v>107</v>
      </c>
      <c r="F56" s="42">
        <v>42</v>
      </c>
      <c r="G56" s="41" t="s">
        <v>107</v>
      </c>
      <c r="H56" s="56" t="s">
        <v>91</v>
      </c>
      <c r="I56" s="42">
        <v>1</v>
      </c>
      <c r="J56" s="46" t="s">
        <v>232</v>
      </c>
      <c r="K56" s="42">
        <v>0</v>
      </c>
      <c r="L56" s="42"/>
      <c r="M56" s="44" t="s">
        <v>233</v>
      </c>
      <c r="N56" s="42">
        <v>0</v>
      </c>
      <c r="O56" s="42"/>
      <c r="P56" s="45" t="s">
        <v>234</v>
      </c>
      <c r="Q56" s="43">
        <v>0</v>
      </c>
      <c r="R56" s="42" t="s">
        <v>63</v>
      </c>
      <c r="S56" s="44"/>
      <c r="T56" s="43">
        <v>51</v>
      </c>
      <c r="U56" s="41" t="str">
        <f t="shared" si="0"/>
        <v>scope 2 GHG emissions per any unit of physical or economic output intensity fy</v>
      </c>
      <c r="V56" s="41" t="s">
        <v>124</v>
      </c>
      <c r="W56" s="41" t="s">
        <v>107</v>
      </c>
      <c r="X56" s="45" t="s">
        <v>91</v>
      </c>
      <c r="Y56" s="46" t="s">
        <v>80</v>
      </c>
      <c r="Z56" s="44">
        <v>1</v>
      </c>
      <c r="AA56" s="47" t="s">
        <v>207</v>
      </c>
      <c r="AB56" s="44" t="s">
        <v>207</v>
      </c>
      <c r="AC56" s="48">
        <f t="shared" si="1"/>
        <v>0</v>
      </c>
    </row>
    <row r="57" spans="1:29" x14ac:dyDescent="0.2">
      <c r="A57" s="41" t="s">
        <v>193</v>
      </c>
      <c r="B57" s="41" t="s">
        <v>201</v>
      </c>
      <c r="C57" s="41" t="s">
        <v>202</v>
      </c>
      <c r="D57" s="41" t="s">
        <v>243</v>
      </c>
      <c r="E57" s="41" t="s">
        <v>107</v>
      </c>
      <c r="F57" s="42">
        <v>42</v>
      </c>
      <c r="G57" s="41" t="s">
        <v>107</v>
      </c>
      <c r="H57" s="56" t="s">
        <v>91</v>
      </c>
      <c r="I57" s="42">
        <v>1</v>
      </c>
      <c r="J57" s="46" t="s">
        <v>232</v>
      </c>
      <c r="K57" s="42">
        <v>0</v>
      </c>
      <c r="L57" s="42"/>
      <c r="M57" s="44" t="s">
        <v>233</v>
      </c>
      <c r="N57" s="42">
        <v>0</v>
      </c>
      <c r="O57" s="42"/>
      <c r="P57" s="45" t="s">
        <v>234</v>
      </c>
      <c r="Q57" s="43">
        <v>0</v>
      </c>
      <c r="R57" s="42" t="s">
        <v>63</v>
      </c>
      <c r="S57" s="44"/>
      <c r="T57" s="43">
        <v>52</v>
      </c>
      <c r="U57" s="41" t="str">
        <f t="shared" si="0"/>
        <v>scope 2 GHG emissions per any denominator intensity fy</v>
      </c>
      <c r="V57" s="41" t="s">
        <v>125</v>
      </c>
      <c r="W57" s="41" t="s">
        <v>107</v>
      </c>
      <c r="X57" s="45" t="s">
        <v>91</v>
      </c>
      <c r="Y57" s="46" t="s">
        <v>80</v>
      </c>
      <c r="Z57" s="44">
        <v>0</v>
      </c>
      <c r="AA57" s="47" t="s">
        <v>207</v>
      </c>
      <c r="AB57" s="44" t="s">
        <v>207</v>
      </c>
      <c r="AC57" s="48">
        <f t="shared" si="1"/>
        <v>0</v>
      </c>
    </row>
    <row r="58" spans="1:29" x14ac:dyDescent="0.2">
      <c r="A58" s="41" t="s">
        <v>193</v>
      </c>
      <c r="B58" s="41" t="s">
        <v>201</v>
      </c>
      <c r="C58" s="41" t="s">
        <v>202</v>
      </c>
      <c r="D58" s="41" t="s">
        <v>243</v>
      </c>
      <c r="E58" s="41" t="s">
        <v>107</v>
      </c>
      <c r="F58" s="42">
        <v>43</v>
      </c>
      <c r="G58" s="41" t="s">
        <v>107</v>
      </c>
      <c r="H58" s="56" t="s">
        <v>99</v>
      </c>
      <c r="I58" s="42">
        <v>0</v>
      </c>
      <c r="J58" s="56" t="s">
        <v>63</v>
      </c>
      <c r="K58" s="42">
        <v>0</v>
      </c>
      <c r="L58" s="42"/>
      <c r="M58" s="44" t="s">
        <v>233</v>
      </c>
      <c r="N58" s="42">
        <v>0</v>
      </c>
      <c r="O58" s="42"/>
      <c r="P58" s="45" t="s">
        <v>234</v>
      </c>
      <c r="Q58" s="43">
        <v>0</v>
      </c>
      <c r="R58" s="42" t="s">
        <v>63</v>
      </c>
      <c r="S58" s="44"/>
      <c r="T58" s="43">
        <v>53</v>
      </c>
      <c r="U58" s="41" t="str">
        <f t="shared" si="0"/>
        <v>scope 2 GHG emissions per net turnover intensity fy-1</v>
      </c>
      <c r="V58" s="41" t="s">
        <v>123</v>
      </c>
      <c r="W58" s="41" t="s">
        <v>107</v>
      </c>
      <c r="X58" s="45" t="s">
        <v>99</v>
      </c>
      <c r="Y58" s="46" t="s">
        <v>78</v>
      </c>
      <c r="Z58" s="44" t="s">
        <v>207</v>
      </c>
      <c r="AA58" s="44" t="s">
        <v>207</v>
      </c>
      <c r="AB58" s="44" t="s">
        <v>207</v>
      </c>
      <c r="AC58" s="48">
        <f t="shared" si="1"/>
        <v>1</v>
      </c>
    </row>
    <row r="59" spans="1:29" x14ac:dyDescent="0.2">
      <c r="A59" s="41" t="s">
        <v>193</v>
      </c>
      <c r="B59" s="41" t="s">
        <v>201</v>
      </c>
      <c r="C59" s="41" t="s">
        <v>202</v>
      </c>
      <c r="D59" s="41" t="s">
        <v>243</v>
      </c>
      <c r="E59" s="41" t="s">
        <v>107</v>
      </c>
      <c r="F59" s="42">
        <v>43</v>
      </c>
      <c r="G59" s="41" t="s">
        <v>107</v>
      </c>
      <c r="H59" s="56" t="s">
        <v>99</v>
      </c>
      <c r="I59" s="42">
        <v>0</v>
      </c>
      <c r="J59" s="56" t="s">
        <v>63</v>
      </c>
      <c r="K59" s="42">
        <v>0</v>
      </c>
      <c r="L59" s="42"/>
      <c r="M59" s="44" t="s">
        <v>233</v>
      </c>
      <c r="N59" s="42">
        <v>0</v>
      </c>
      <c r="O59" s="42"/>
      <c r="P59" s="45" t="s">
        <v>234</v>
      </c>
      <c r="Q59" s="43">
        <v>0</v>
      </c>
      <c r="R59" s="42" t="s">
        <v>63</v>
      </c>
      <c r="S59" s="44"/>
      <c r="T59" s="43">
        <v>54</v>
      </c>
      <c r="U59" s="41" t="str">
        <f t="shared" si="0"/>
        <v>scope 2 GHG emissions per any unit of physical or economic output intensity fy-1</v>
      </c>
      <c r="V59" s="41" t="s">
        <v>124</v>
      </c>
      <c r="W59" s="41" t="s">
        <v>107</v>
      </c>
      <c r="X59" s="45" t="s">
        <v>99</v>
      </c>
      <c r="Y59" s="46" t="s">
        <v>80</v>
      </c>
      <c r="Z59" s="44" t="s">
        <v>207</v>
      </c>
      <c r="AA59" s="44" t="s">
        <v>207</v>
      </c>
      <c r="AB59" s="44" t="s">
        <v>207</v>
      </c>
      <c r="AC59" s="48">
        <f t="shared" si="1"/>
        <v>1</v>
      </c>
    </row>
    <row r="60" spans="1:29" x14ac:dyDescent="0.2">
      <c r="A60" s="41" t="s">
        <v>193</v>
      </c>
      <c r="B60" s="41" t="s">
        <v>201</v>
      </c>
      <c r="C60" s="41" t="s">
        <v>202</v>
      </c>
      <c r="D60" s="41" t="s">
        <v>243</v>
      </c>
      <c r="E60" s="41" t="s">
        <v>107</v>
      </c>
      <c r="F60" s="42">
        <v>43</v>
      </c>
      <c r="G60" s="41" t="s">
        <v>107</v>
      </c>
      <c r="H60" s="56" t="s">
        <v>99</v>
      </c>
      <c r="I60" s="42">
        <v>0</v>
      </c>
      <c r="J60" s="56" t="s">
        <v>63</v>
      </c>
      <c r="K60" s="42">
        <v>0</v>
      </c>
      <c r="L60" s="42"/>
      <c r="M60" s="44" t="s">
        <v>233</v>
      </c>
      <c r="N60" s="42">
        <v>0</v>
      </c>
      <c r="O60" s="42"/>
      <c r="P60" s="45" t="s">
        <v>234</v>
      </c>
      <c r="Q60" s="43">
        <v>0</v>
      </c>
      <c r="R60" s="42" t="s">
        <v>63</v>
      </c>
      <c r="S60" s="44"/>
      <c r="T60" s="43">
        <v>55</v>
      </c>
      <c r="U60" s="41" t="str">
        <f t="shared" si="0"/>
        <v>scope 2 GHG emissions per any denominator intensity fy-1</v>
      </c>
      <c r="V60" s="41" t="s">
        <v>125</v>
      </c>
      <c r="W60" s="41" t="s">
        <v>107</v>
      </c>
      <c r="X60" s="45" t="s">
        <v>99</v>
      </c>
      <c r="Y60" s="46" t="s">
        <v>80</v>
      </c>
      <c r="Z60" s="44" t="s">
        <v>207</v>
      </c>
      <c r="AA60" s="44" t="s">
        <v>207</v>
      </c>
      <c r="AB60" s="44" t="s">
        <v>207</v>
      </c>
      <c r="AC60" s="48">
        <f t="shared" si="1"/>
        <v>1</v>
      </c>
    </row>
    <row r="61" spans="1:29" x14ac:dyDescent="0.2">
      <c r="A61" s="41" t="s">
        <v>193</v>
      </c>
      <c r="B61" s="41" t="s">
        <v>201</v>
      </c>
      <c r="C61" s="41" t="s">
        <v>202</v>
      </c>
      <c r="D61" s="41" t="s">
        <v>243</v>
      </c>
      <c r="E61" s="41" t="s">
        <v>235</v>
      </c>
      <c r="F61" s="42">
        <v>44</v>
      </c>
      <c r="G61" s="41" t="s">
        <v>77</v>
      </c>
      <c r="H61" s="56" t="s">
        <v>63</v>
      </c>
      <c r="I61" s="42">
        <v>0</v>
      </c>
      <c r="J61" s="56" t="s">
        <v>63</v>
      </c>
      <c r="K61" s="42">
        <v>1</v>
      </c>
      <c r="L61" s="42" t="s">
        <v>236</v>
      </c>
      <c r="M61" s="44" t="s">
        <v>237</v>
      </c>
      <c r="N61" s="42">
        <v>1</v>
      </c>
      <c r="O61" s="42"/>
      <c r="P61" s="45" t="s">
        <v>238</v>
      </c>
      <c r="Q61" s="43">
        <v>0</v>
      </c>
      <c r="R61" s="42" t="s">
        <v>63</v>
      </c>
      <c r="S61" s="44"/>
      <c r="T61" s="43">
        <v>56</v>
      </c>
      <c r="U61" s="41" t="str">
        <f t="shared" si="0"/>
        <v>breakdown of Scope 2 GHG emissions by country narrative n.a.</v>
      </c>
      <c r="V61" s="41" t="s">
        <v>126</v>
      </c>
      <c r="W61" s="41" t="s">
        <v>77</v>
      </c>
      <c r="X61" s="45" t="s">
        <v>63</v>
      </c>
      <c r="Y61" s="46" t="s">
        <v>80</v>
      </c>
      <c r="Z61" s="44" t="s">
        <v>207</v>
      </c>
      <c r="AA61" s="47">
        <v>1</v>
      </c>
      <c r="AB61" s="44" t="s">
        <v>207</v>
      </c>
      <c r="AC61" s="48">
        <f t="shared" si="1"/>
        <v>0</v>
      </c>
    </row>
    <row r="62" spans="1:29" x14ac:dyDescent="0.2">
      <c r="A62" s="41" t="s">
        <v>193</v>
      </c>
      <c r="B62" s="41" t="s">
        <v>201</v>
      </c>
      <c r="C62" s="41" t="s">
        <v>202</v>
      </c>
      <c r="D62" s="41" t="s">
        <v>243</v>
      </c>
      <c r="E62" s="41" t="s">
        <v>235</v>
      </c>
      <c r="F62" s="42">
        <v>44</v>
      </c>
      <c r="G62" s="41" t="s">
        <v>77</v>
      </c>
      <c r="H62" s="56" t="s">
        <v>63</v>
      </c>
      <c r="I62" s="42">
        <v>0</v>
      </c>
      <c r="J62" s="56" t="s">
        <v>63</v>
      </c>
      <c r="K62" s="42">
        <v>1</v>
      </c>
      <c r="L62" s="42" t="s">
        <v>236</v>
      </c>
      <c r="M62" s="44" t="s">
        <v>237</v>
      </c>
      <c r="N62" s="42">
        <v>1</v>
      </c>
      <c r="O62" s="42"/>
      <c r="P62" s="45" t="s">
        <v>238</v>
      </c>
      <c r="Q62" s="43">
        <v>0</v>
      </c>
      <c r="R62" s="42" t="s">
        <v>63</v>
      </c>
      <c r="S62" s="44"/>
      <c r="T62" s="43">
        <v>57</v>
      </c>
      <c r="U62" s="41" t="str">
        <f t="shared" si="0"/>
        <v>breakdown of Scope 2 GHG emissions by operating segments narrative n.a.</v>
      </c>
      <c r="V62" s="41" t="s">
        <v>127</v>
      </c>
      <c r="W62" s="41" t="s">
        <v>77</v>
      </c>
      <c r="X62" s="45" t="s">
        <v>63</v>
      </c>
      <c r="Y62" s="46" t="s">
        <v>80</v>
      </c>
      <c r="Z62" s="44" t="s">
        <v>207</v>
      </c>
      <c r="AA62" s="47">
        <v>1</v>
      </c>
      <c r="AB62" s="44" t="s">
        <v>207</v>
      </c>
      <c r="AC62" s="48">
        <f t="shared" si="1"/>
        <v>0</v>
      </c>
    </row>
    <row r="63" spans="1:29" x14ac:dyDescent="0.2">
      <c r="A63" s="41" t="s">
        <v>193</v>
      </c>
      <c r="B63" s="41" t="s">
        <v>201</v>
      </c>
      <c r="C63" s="41" t="s">
        <v>202</v>
      </c>
      <c r="D63" s="41" t="s">
        <v>243</v>
      </c>
      <c r="E63" s="41" t="s">
        <v>235</v>
      </c>
      <c r="F63" s="42">
        <v>44</v>
      </c>
      <c r="G63" s="41" t="s">
        <v>77</v>
      </c>
      <c r="H63" s="56" t="s">
        <v>63</v>
      </c>
      <c r="I63" s="42">
        <v>0</v>
      </c>
      <c r="J63" s="56" t="s">
        <v>63</v>
      </c>
      <c r="K63" s="42">
        <v>1</v>
      </c>
      <c r="L63" s="42" t="s">
        <v>236</v>
      </c>
      <c r="M63" s="44" t="s">
        <v>237</v>
      </c>
      <c r="N63" s="42">
        <v>1</v>
      </c>
      <c r="O63" s="42"/>
      <c r="P63" s="45" t="s">
        <v>238</v>
      </c>
      <c r="Q63" s="43">
        <v>0</v>
      </c>
      <c r="R63" s="42" t="s">
        <v>63</v>
      </c>
      <c r="S63" s="44"/>
      <c r="T63" s="43">
        <v>58</v>
      </c>
      <c r="U63" s="41" t="str">
        <f t="shared" si="0"/>
        <v>breakdown of Scope 2 GHG emissions by economic activity narrative n.a.</v>
      </c>
      <c r="V63" s="41" t="s">
        <v>128</v>
      </c>
      <c r="W63" s="41" t="s">
        <v>77</v>
      </c>
      <c r="X63" s="45" t="s">
        <v>63</v>
      </c>
      <c r="Y63" s="46" t="s">
        <v>80</v>
      </c>
      <c r="Z63" s="44" t="s">
        <v>207</v>
      </c>
      <c r="AA63" s="47">
        <v>1</v>
      </c>
      <c r="AB63" s="44" t="s">
        <v>207</v>
      </c>
      <c r="AC63" s="48">
        <f t="shared" si="1"/>
        <v>0</v>
      </c>
    </row>
    <row r="64" spans="1:29" x14ac:dyDescent="0.2">
      <c r="A64" s="41" t="s">
        <v>193</v>
      </c>
      <c r="B64" s="41" t="s">
        <v>201</v>
      </c>
      <c r="C64" s="41" t="s">
        <v>202</v>
      </c>
      <c r="D64" s="41" t="s">
        <v>243</v>
      </c>
      <c r="E64" s="41" t="s">
        <v>235</v>
      </c>
      <c r="F64" s="42">
        <v>44</v>
      </c>
      <c r="G64" s="41" t="s">
        <v>77</v>
      </c>
      <c r="H64" s="56" t="s">
        <v>63</v>
      </c>
      <c r="I64" s="42">
        <v>0</v>
      </c>
      <c r="J64" s="56" t="s">
        <v>63</v>
      </c>
      <c r="K64" s="42">
        <v>1</v>
      </c>
      <c r="L64" s="42" t="s">
        <v>236</v>
      </c>
      <c r="M64" s="44" t="s">
        <v>237</v>
      </c>
      <c r="N64" s="42">
        <v>1</v>
      </c>
      <c r="O64" s="42"/>
      <c r="P64" s="45" t="s">
        <v>238</v>
      </c>
      <c r="Q64" s="43">
        <v>0</v>
      </c>
      <c r="R64" s="42" t="s">
        <v>63</v>
      </c>
      <c r="S64" s="44"/>
      <c r="T64" s="43">
        <v>59</v>
      </c>
      <c r="U64" s="41" t="str">
        <f t="shared" si="0"/>
        <v>breakdown of Scope 2 GHG emissions by subsidiary narrative n.a.</v>
      </c>
      <c r="V64" s="41" t="s">
        <v>129</v>
      </c>
      <c r="W64" s="41" t="s">
        <v>77</v>
      </c>
      <c r="X64" s="45" t="s">
        <v>63</v>
      </c>
      <c r="Y64" s="46" t="s">
        <v>80</v>
      </c>
      <c r="Z64" s="44" t="s">
        <v>207</v>
      </c>
      <c r="AA64" s="47">
        <v>1</v>
      </c>
      <c r="AB64" s="44" t="s">
        <v>207</v>
      </c>
      <c r="AC64" s="48">
        <f t="shared" si="1"/>
        <v>0</v>
      </c>
    </row>
    <row r="65" spans="1:29" x14ac:dyDescent="0.2">
      <c r="A65" s="41" t="s">
        <v>193</v>
      </c>
      <c r="B65" s="41" t="s">
        <v>201</v>
      </c>
      <c r="C65" s="41" t="s">
        <v>202</v>
      </c>
      <c r="D65" s="41" t="s">
        <v>243</v>
      </c>
      <c r="E65" s="41" t="s">
        <v>235</v>
      </c>
      <c r="F65" s="42">
        <v>44</v>
      </c>
      <c r="G65" s="41" t="s">
        <v>77</v>
      </c>
      <c r="H65" s="56" t="s">
        <v>63</v>
      </c>
      <c r="I65" s="42">
        <v>0</v>
      </c>
      <c r="J65" s="56" t="s">
        <v>63</v>
      </c>
      <c r="K65" s="42">
        <v>1</v>
      </c>
      <c r="L65" s="42" t="s">
        <v>236</v>
      </c>
      <c r="M65" s="44" t="s">
        <v>237</v>
      </c>
      <c r="N65" s="42">
        <v>1</v>
      </c>
      <c r="O65" s="42"/>
      <c r="P65" s="45" t="s">
        <v>238</v>
      </c>
      <c r="Q65" s="43">
        <v>0</v>
      </c>
      <c r="R65" s="42" t="s">
        <v>63</v>
      </c>
      <c r="S65" s="44"/>
      <c r="T65" s="43">
        <v>60</v>
      </c>
      <c r="U65" s="41" t="str">
        <f t="shared" si="0"/>
        <v>breakdown of Scope 2 GHG emissions by GHG (CO2, CH4, N2O, HFCs, PFCs, SF6, NF3) narrative n.a.</v>
      </c>
      <c r="V65" s="41" t="s">
        <v>130</v>
      </c>
      <c r="W65" s="41" t="s">
        <v>77</v>
      </c>
      <c r="X65" s="45" t="s">
        <v>63</v>
      </c>
      <c r="Y65" s="46" t="s">
        <v>80</v>
      </c>
      <c r="Z65" s="44" t="s">
        <v>207</v>
      </c>
      <c r="AA65" s="47">
        <v>1</v>
      </c>
      <c r="AB65" s="44" t="s">
        <v>207</v>
      </c>
      <c r="AC65" s="48">
        <f t="shared" si="1"/>
        <v>0</v>
      </c>
    </row>
    <row r="66" spans="1:29" x14ac:dyDescent="0.2">
      <c r="A66" s="41" t="s">
        <v>193</v>
      </c>
      <c r="B66" s="41" t="s">
        <v>201</v>
      </c>
      <c r="C66" s="41" t="s">
        <v>202</v>
      </c>
      <c r="D66" s="41" t="s">
        <v>243</v>
      </c>
      <c r="E66" s="41" t="s">
        <v>235</v>
      </c>
      <c r="F66" s="42">
        <v>44</v>
      </c>
      <c r="G66" s="41" t="s">
        <v>77</v>
      </c>
      <c r="H66" s="56" t="s">
        <v>63</v>
      </c>
      <c r="I66" s="42">
        <v>0</v>
      </c>
      <c r="J66" s="56" t="s">
        <v>63</v>
      </c>
      <c r="K66" s="42">
        <v>1</v>
      </c>
      <c r="L66" s="42" t="s">
        <v>236</v>
      </c>
      <c r="M66" s="44" t="s">
        <v>237</v>
      </c>
      <c r="N66" s="42">
        <v>1</v>
      </c>
      <c r="O66" s="42"/>
      <c r="P66" s="45" t="s">
        <v>238</v>
      </c>
      <c r="Q66" s="43">
        <v>0</v>
      </c>
      <c r="R66" s="42" t="s">
        <v>63</v>
      </c>
      <c r="S66" s="44"/>
      <c r="T66" s="43">
        <v>61</v>
      </c>
      <c r="U66" s="41" t="str">
        <f t="shared" si="0"/>
        <v>breakdown of Scope 2 GHG emissions by source type (stationary combustion, mobile combustion, process emissions, fugitive emissions) narrative n.a.</v>
      </c>
      <c r="V66" s="41" t="s">
        <v>131</v>
      </c>
      <c r="W66" s="41" t="s">
        <v>77</v>
      </c>
      <c r="X66" s="45" t="s">
        <v>63</v>
      </c>
      <c r="Y66" s="46" t="s">
        <v>80</v>
      </c>
      <c r="Z66" s="44" t="s">
        <v>207</v>
      </c>
      <c r="AA66" s="47">
        <v>1</v>
      </c>
      <c r="AB66" s="44" t="s">
        <v>207</v>
      </c>
      <c r="AC66" s="48">
        <f t="shared" si="1"/>
        <v>0</v>
      </c>
    </row>
    <row r="67" spans="1:29" x14ac:dyDescent="0.2">
      <c r="A67" s="33" t="s">
        <v>193</v>
      </c>
      <c r="B67" s="33" t="s">
        <v>201</v>
      </c>
      <c r="C67" s="33" t="s">
        <v>202</v>
      </c>
      <c r="D67" s="33" t="s">
        <v>258</v>
      </c>
      <c r="E67" s="33" t="s">
        <v>213</v>
      </c>
      <c r="F67" s="34">
        <v>45</v>
      </c>
      <c r="G67" s="37" t="s">
        <v>90</v>
      </c>
      <c r="H67" s="55" t="s">
        <v>91</v>
      </c>
      <c r="I67" s="34">
        <v>1</v>
      </c>
      <c r="J67" s="38" t="s">
        <v>259</v>
      </c>
      <c r="K67" s="34">
        <v>1</v>
      </c>
      <c r="L67" s="34"/>
      <c r="M67" s="36" t="s">
        <v>260</v>
      </c>
      <c r="N67" s="34">
        <v>1</v>
      </c>
      <c r="O67" s="34"/>
      <c r="P67" s="37" t="s">
        <v>261</v>
      </c>
      <c r="Q67" s="35">
        <v>1</v>
      </c>
      <c r="R67" s="34" t="s">
        <v>262</v>
      </c>
      <c r="S67" s="36"/>
      <c r="T67" s="35">
        <v>62</v>
      </c>
      <c r="U67" s="33" t="str">
        <f t="shared" si="0"/>
        <v>total gross scope 3 GHG emissions tCO2eq fy</v>
      </c>
      <c r="V67" s="33" t="s">
        <v>132</v>
      </c>
      <c r="W67" s="33" t="s">
        <v>90</v>
      </c>
      <c r="X67" s="37" t="s">
        <v>91</v>
      </c>
      <c r="Y67" s="38" t="s">
        <v>80</v>
      </c>
      <c r="Z67" s="36">
        <v>1</v>
      </c>
      <c r="AA67" s="39">
        <v>1</v>
      </c>
      <c r="AB67" s="39">
        <v>1</v>
      </c>
      <c r="AC67" s="40">
        <f t="shared" si="1"/>
        <v>1</v>
      </c>
    </row>
    <row r="68" spans="1:29" x14ac:dyDescent="0.2">
      <c r="A68" s="41" t="s">
        <v>193</v>
      </c>
      <c r="B68" s="41" t="s">
        <v>201</v>
      </c>
      <c r="C68" s="41" t="s">
        <v>202</v>
      </c>
      <c r="D68" s="41" t="s">
        <v>258</v>
      </c>
      <c r="E68" s="41" t="s">
        <v>213</v>
      </c>
      <c r="F68" s="42">
        <v>46</v>
      </c>
      <c r="G68" s="45" t="s">
        <v>90</v>
      </c>
      <c r="H68" s="56" t="s">
        <v>99</v>
      </c>
      <c r="I68" s="42">
        <v>0</v>
      </c>
      <c r="J68" s="56" t="s">
        <v>63</v>
      </c>
      <c r="K68" s="42">
        <v>1</v>
      </c>
      <c r="L68" s="42"/>
      <c r="M68" s="44" t="s">
        <v>205</v>
      </c>
      <c r="N68" s="42">
        <v>1</v>
      </c>
      <c r="O68" s="42"/>
      <c r="P68" s="45" t="s">
        <v>206</v>
      </c>
      <c r="Q68" s="43">
        <v>0</v>
      </c>
      <c r="R68" s="42" t="s">
        <v>63</v>
      </c>
      <c r="S68" s="44"/>
      <c r="T68" s="43">
        <v>63</v>
      </c>
      <c r="U68" s="41" t="str">
        <f t="shared" si="0"/>
        <v>total gross scope 3 GHG emissions tCO2eq fy-1</v>
      </c>
      <c r="V68" s="41" t="s">
        <v>132</v>
      </c>
      <c r="W68" s="41" t="s">
        <v>90</v>
      </c>
      <c r="X68" s="45" t="s">
        <v>99</v>
      </c>
      <c r="Y68" s="46" t="s">
        <v>80</v>
      </c>
      <c r="Z68" s="44" t="s">
        <v>207</v>
      </c>
      <c r="AA68" s="47">
        <v>1</v>
      </c>
      <c r="AB68" s="47" t="s">
        <v>207</v>
      </c>
      <c r="AC68" s="48">
        <f t="shared" si="1"/>
        <v>0</v>
      </c>
    </row>
    <row r="69" spans="1:29" x14ac:dyDescent="0.2">
      <c r="A69" s="41" t="s">
        <v>193</v>
      </c>
      <c r="B69" s="41" t="s">
        <v>201</v>
      </c>
      <c r="C69" s="41" t="s">
        <v>202</v>
      </c>
      <c r="D69" s="41" t="s">
        <v>258</v>
      </c>
      <c r="E69" s="41" t="s">
        <v>213</v>
      </c>
      <c r="F69" s="42">
        <v>47</v>
      </c>
      <c r="G69" s="45" t="s">
        <v>90</v>
      </c>
      <c r="H69" s="56" t="s">
        <v>100</v>
      </c>
      <c r="I69" s="42">
        <v>0</v>
      </c>
      <c r="J69" s="56" t="s">
        <v>63</v>
      </c>
      <c r="K69" s="42">
        <v>1</v>
      </c>
      <c r="L69" s="42"/>
      <c r="M69" s="44" t="s">
        <v>205</v>
      </c>
      <c r="N69" s="42">
        <v>1</v>
      </c>
      <c r="O69" s="42"/>
      <c r="P69" s="45" t="s">
        <v>206</v>
      </c>
      <c r="Q69" s="43">
        <v>1</v>
      </c>
      <c r="R69" s="42" t="s">
        <v>263</v>
      </c>
      <c r="S69" s="44"/>
      <c r="T69" s="43">
        <v>64</v>
      </c>
      <c r="U69" s="41" t="str">
        <f t="shared" si="0"/>
        <v>total gross scope 3 GHG emissions tCO2eq base y</v>
      </c>
      <c r="V69" s="41" t="s">
        <v>132</v>
      </c>
      <c r="W69" s="41" t="s">
        <v>90</v>
      </c>
      <c r="X69" s="45" t="s">
        <v>100</v>
      </c>
      <c r="Y69" s="46" t="s">
        <v>80</v>
      </c>
      <c r="Z69" s="44" t="s">
        <v>207</v>
      </c>
      <c r="AA69" s="44">
        <v>1</v>
      </c>
      <c r="AB69" s="44">
        <v>1</v>
      </c>
      <c r="AC69" s="48">
        <f t="shared" si="1"/>
        <v>1</v>
      </c>
    </row>
    <row r="70" spans="1:29" x14ac:dyDescent="0.2">
      <c r="A70" s="41" t="s">
        <v>193</v>
      </c>
      <c r="B70" s="41" t="s">
        <v>201</v>
      </c>
      <c r="C70" s="41" t="s">
        <v>202</v>
      </c>
      <c r="D70" s="41" t="s">
        <v>258</v>
      </c>
      <c r="E70" s="41" t="s">
        <v>213</v>
      </c>
      <c r="F70" s="42">
        <v>48</v>
      </c>
      <c r="G70" s="45" t="s">
        <v>101</v>
      </c>
      <c r="H70" s="56" t="s">
        <v>102</v>
      </c>
      <c r="I70" s="42">
        <v>0</v>
      </c>
      <c r="J70" s="56" t="s">
        <v>63</v>
      </c>
      <c r="K70" s="42">
        <v>1</v>
      </c>
      <c r="L70" s="42"/>
      <c r="M70" s="44" t="s">
        <v>205</v>
      </c>
      <c r="N70" s="42">
        <v>1</v>
      </c>
      <c r="O70" s="42"/>
      <c r="P70" s="45" t="s">
        <v>206</v>
      </c>
      <c r="Q70" s="43">
        <v>0</v>
      </c>
      <c r="R70" s="42" t="s">
        <v>63</v>
      </c>
      <c r="S70" s="44"/>
      <c r="T70" s="43">
        <v>65</v>
      </c>
      <c r="U70" s="41" t="str">
        <f t="shared" si="0"/>
        <v>total gross scope 3 GHG emissions perc fy/fy-1</v>
      </c>
      <c r="V70" s="41" t="s">
        <v>132</v>
      </c>
      <c r="W70" s="41" t="s">
        <v>101</v>
      </c>
      <c r="X70" s="45" t="s">
        <v>102</v>
      </c>
      <c r="Y70" s="46" t="s">
        <v>80</v>
      </c>
      <c r="Z70" s="44" t="s">
        <v>207</v>
      </c>
      <c r="AA70" s="47">
        <v>1</v>
      </c>
      <c r="AB70" s="47" t="s">
        <v>207</v>
      </c>
      <c r="AC70" s="48">
        <f t="shared" si="1"/>
        <v>0</v>
      </c>
    </row>
    <row r="71" spans="1:29" x14ac:dyDescent="0.2">
      <c r="A71" s="41" t="s">
        <v>193</v>
      </c>
      <c r="B71" s="41" t="s">
        <v>201</v>
      </c>
      <c r="C71" s="41" t="s">
        <v>202</v>
      </c>
      <c r="D71" s="41" t="s">
        <v>258</v>
      </c>
      <c r="E71" s="41" t="s">
        <v>213</v>
      </c>
      <c r="F71" s="42">
        <v>49</v>
      </c>
      <c r="G71" s="45" t="s">
        <v>90</v>
      </c>
      <c r="H71" s="56">
        <v>2025</v>
      </c>
      <c r="I71" s="42">
        <v>0</v>
      </c>
      <c r="J71" s="56" t="s">
        <v>63</v>
      </c>
      <c r="K71" s="42">
        <v>1</v>
      </c>
      <c r="L71" s="42"/>
      <c r="M71" s="44" t="s">
        <v>205</v>
      </c>
      <c r="N71" s="42">
        <v>1</v>
      </c>
      <c r="O71" s="42"/>
      <c r="P71" s="45" t="s">
        <v>206</v>
      </c>
      <c r="Q71" s="43">
        <v>0</v>
      </c>
      <c r="R71" s="42" t="s">
        <v>63</v>
      </c>
      <c r="S71" s="44"/>
      <c r="T71" s="43">
        <v>66</v>
      </c>
      <c r="U71" s="41" t="str">
        <f t="shared" si="0"/>
        <v>total gross scope 3 GHG emissions tCO2eq 2025</v>
      </c>
      <c r="V71" s="41" t="s">
        <v>132</v>
      </c>
      <c r="W71" s="41" t="s">
        <v>90</v>
      </c>
      <c r="X71" s="45">
        <v>2025</v>
      </c>
      <c r="Y71" s="46" t="s">
        <v>80</v>
      </c>
      <c r="Z71" s="44" t="s">
        <v>207</v>
      </c>
      <c r="AA71" s="44">
        <v>1</v>
      </c>
      <c r="AB71" s="44" t="s">
        <v>207</v>
      </c>
      <c r="AC71" s="48">
        <f t="shared" si="1"/>
        <v>1</v>
      </c>
    </row>
    <row r="72" spans="1:29" x14ac:dyDescent="0.2">
      <c r="A72" s="41" t="s">
        <v>193</v>
      </c>
      <c r="B72" s="41" t="s">
        <v>201</v>
      </c>
      <c r="C72" s="41" t="s">
        <v>202</v>
      </c>
      <c r="D72" s="41" t="s">
        <v>258</v>
      </c>
      <c r="E72" s="41" t="s">
        <v>213</v>
      </c>
      <c r="F72" s="42">
        <v>50</v>
      </c>
      <c r="G72" s="45" t="s">
        <v>90</v>
      </c>
      <c r="H72" s="56">
        <v>2030</v>
      </c>
      <c r="I72" s="42">
        <v>0</v>
      </c>
      <c r="J72" s="56" t="s">
        <v>63</v>
      </c>
      <c r="K72" s="42">
        <v>1</v>
      </c>
      <c r="L72" s="42"/>
      <c r="M72" s="44" t="s">
        <v>205</v>
      </c>
      <c r="N72" s="42">
        <v>1</v>
      </c>
      <c r="O72" s="42"/>
      <c r="P72" s="45" t="s">
        <v>206</v>
      </c>
      <c r="Q72" s="43">
        <v>0</v>
      </c>
      <c r="R72" s="42" t="s">
        <v>63</v>
      </c>
      <c r="S72" s="44"/>
      <c r="T72" s="43">
        <v>67</v>
      </c>
      <c r="U72" s="41" t="str">
        <f t="shared" si="0"/>
        <v>total gross scope 3 GHG emissions tCO2eq 2030</v>
      </c>
      <c r="V72" s="41" t="s">
        <v>132</v>
      </c>
      <c r="W72" s="41" t="s">
        <v>90</v>
      </c>
      <c r="X72" s="45">
        <v>2030</v>
      </c>
      <c r="Y72" s="46" t="s">
        <v>80</v>
      </c>
      <c r="Z72" s="44" t="s">
        <v>207</v>
      </c>
      <c r="AA72" s="47">
        <v>1</v>
      </c>
      <c r="AB72" s="47" t="s">
        <v>207</v>
      </c>
      <c r="AC72" s="48">
        <f t="shared" si="1"/>
        <v>0</v>
      </c>
    </row>
    <row r="73" spans="1:29" x14ac:dyDescent="0.2">
      <c r="A73" s="41" t="s">
        <v>193</v>
      </c>
      <c r="B73" s="41" t="s">
        <v>201</v>
      </c>
      <c r="C73" s="41" t="s">
        <v>202</v>
      </c>
      <c r="D73" s="41" t="s">
        <v>258</v>
      </c>
      <c r="E73" s="41" t="s">
        <v>213</v>
      </c>
      <c r="F73" s="42">
        <v>51</v>
      </c>
      <c r="G73" s="45" t="s">
        <v>90</v>
      </c>
      <c r="H73" s="56">
        <v>2050</v>
      </c>
      <c r="I73" s="42">
        <v>0</v>
      </c>
      <c r="J73" s="56" t="s">
        <v>63</v>
      </c>
      <c r="K73" s="42">
        <v>0.5</v>
      </c>
      <c r="L73" s="42"/>
      <c r="M73" s="44" t="s">
        <v>205</v>
      </c>
      <c r="N73" s="42">
        <v>0.5</v>
      </c>
      <c r="O73" s="42"/>
      <c r="P73" s="45" t="s">
        <v>206</v>
      </c>
      <c r="Q73" s="43">
        <v>0</v>
      </c>
      <c r="R73" s="42" t="s">
        <v>63</v>
      </c>
      <c r="S73" s="44"/>
      <c r="T73" s="43">
        <v>68</v>
      </c>
      <c r="U73" s="41" t="str">
        <f t="shared" si="0"/>
        <v>total gross scope 3 GHG emissions tCO2eq 2050</v>
      </c>
      <c r="V73" s="41" t="s">
        <v>132</v>
      </c>
      <c r="W73" s="41" t="s">
        <v>90</v>
      </c>
      <c r="X73" s="45">
        <v>2050</v>
      </c>
      <c r="Y73" s="46" t="s">
        <v>80</v>
      </c>
      <c r="Z73" s="44" t="s">
        <v>207</v>
      </c>
      <c r="AA73" s="44">
        <v>1</v>
      </c>
      <c r="AB73" s="44" t="s">
        <v>207</v>
      </c>
      <c r="AC73" s="48">
        <f t="shared" si="1"/>
        <v>1</v>
      </c>
    </row>
    <row r="74" spans="1:29" x14ac:dyDescent="0.2">
      <c r="A74" s="41" t="s">
        <v>193</v>
      </c>
      <c r="B74" s="41" t="s">
        <v>201</v>
      </c>
      <c r="C74" s="41" t="s">
        <v>202</v>
      </c>
      <c r="D74" s="41" t="s">
        <v>258</v>
      </c>
      <c r="E74" s="41" t="s">
        <v>264</v>
      </c>
      <c r="F74" s="42">
        <v>52</v>
      </c>
      <c r="G74" s="41" t="s">
        <v>90</v>
      </c>
      <c r="H74" s="56" t="s">
        <v>91</v>
      </c>
      <c r="I74" s="42">
        <v>0</v>
      </c>
      <c r="J74" s="56" t="s">
        <v>63</v>
      </c>
      <c r="K74" s="42">
        <v>1</v>
      </c>
      <c r="L74" s="42"/>
      <c r="M74" s="44" t="s">
        <v>265</v>
      </c>
      <c r="N74" s="42">
        <v>1</v>
      </c>
      <c r="O74" s="42"/>
      <c r="P74" s="45" t="s">
        <v>266</v>
      </c>
      <c r="Q74" s="43">
        <v>0</v>
      </c>
      <c r="R74" s="42" t="s">
        <v>63</v>
      </c>
      <c r="S74" s="44"/>
      <c r="T74" s="43">
        <v>69</v>
      </c>
      <c r="U74" s="41" t="str">
        <f t="shared" si="0"/>
        <v>gross scope 3 GHG emissions from upstream purchasing tCO2eq fy</v>
      </c>
      <c r="V74" s="41" t="s">
        <v>137</v>
      </c>
      <c r="W74" s="41" t="s">
        <v>90</v>
      </c>
      <c r="X74" s="45" t="s">
        <v>91</v>
      </c>
      <c r="Y74" s="46" t="s">
        <v>80</v>
      </c>
      <c r="Z74" s="44" t="s">
        <v>207</v>
      </c>
      <c r="AA74" s="44">
        <v>1</v>
      </c>
      <c r="AB74" s="44" t="s">
        <v>207</v>
      </c>
      <c r="AC74" s="48">
        <f t="shared" si="1"/>
        <v>0</v>
      </c>
    </row>
    <row r="75" spans="1:29" x14ac:dyDescent="0.2">
      <c r="A75" s="41" t="s">
        <v>193</v>
      </c>
      <c r="B75" s="41" t="s">
        <v>201</v>
      </c>
      <c r="C75" s="41" t="s">
        <v>202</v>
      </c>
      <c r="D75" s="41" t="s">
        <v>258</v>
      </c>
      <c r="E75" s="41" t="s">
        <v>264</v>
      </c>
      <c r="F75" s="42">
        <f t="shared" ref="F75:F115" si="2">F74+1</f>
        <v>53</v>
      </c>
      <c r="G75" s="41" t="s">
        <v>90</v>
      </c>
      <c r="H75" s="56" t="s">
        <v>99</v>
      </c>
      <c r="I75" s="42">
        <v>0</v>
      </c>
      <c r="J75" s="56" t="s">
        <v>63</v>
      </c>
      <c r="K75" s="42">
        <v>1</v>
      </c>
      <c r="L75" s="42"/>
      <c r="M75" s="44" t="s">
        <v>205</v>
      </c>
      <c r="N75" s="42">
        <v>1</v>
      </c>
      <c r="O75" s="42"/>
      <c r="P75" s="45" t="s">
        <v>206</v>
      </c>
      <c r="Q75" s="43">
        <v>0</v>
      </c>
      <c r="R75" s="42" t="s">
        <v>63</v>
      </c>
      <c r="S75" s="44"/>
      <c r="T75" s="43">
        <v>70</v>
      </c>
      <c r="U75" s="41" t="str">
        <f t="shared" si="0"/>
        <v>gross scope 3 GHG emissions from upstream purchasing tCO2eq fy-1</v>
      </c>
      <c r="V75" s="41" t="s">
        <v>137</v>
      </c>
      <c r="W75" s="41" t="s">
        <v>90</v>
      </c>
      <c r="X75" s="45" t="s">
        <v>99</v>
      </c>
      <c r="Y75" s="46" t="s">
        <v>80</v>
      </c>
      <c r="Z75" s="44" t="s">
        <v>207</v>
      </c>
      <c r="AA75" s="47">
        <v>1</v>
      </c>
      <c r="AB75" s="47" t="s">
        <v>207</v>
      </c>
      <c r="AC75" s="48">
        <f t="shared" si="1"/>
        <v>1</v>
      </c>
    </row>
    <row r="76" spans="1:29" x14ac:dyDescent="0.2">
      <c r="A76" s="41" t="s">
        <v>193</v>
      </c>
      <c r="B76" s="41" t="s">
        <v>201</v>
      </c>
      <c r="C76" s="41" t="s">
        <v>202</v>
      </c>
      <c r="D76" s="41" t="s">
        <v>258</v>
      </c>
      <c r="E76" s="41" t="s">
        <v>264</v>
      </c>
      <c r="F76" s="42">
        <f t="shared" si="2"/>
        <v>54</v>
      </c>
      <c r="G76" s="41" t="s">
        <v>90</v>
      </c>
      <c r="H76" s="56" t="s">
        <v>100</v>
      </c>
      <c r="I76" s="42">
        <v>0</v>
      </c>
      <c r="J76" s="56" t="s">
        <v>63</v>
      </c>
      <c r="K76" s="42">
        <v>1</v>
      </c>
      <c r="L76" s="42"/>
      <c r="M76" s="44" t="s">
        <v>205</v>
      </c>
      <c r="N76" s="42">
        <v>1</v>
      </c>
      <c r="O76" s="42"/>
      <c r="P76" s="45" t="s">
        <v>206</v>
      </c>
      <c r="Q76" s="43">
        <v>0</v>
      </c>
      <c r="R76" s="42" t="s">
        <v>63</v>
      </c>
      <c r="S76" s="44"/>
      <c r="T76" s="43">
        <v>71</v>
      </c>
      <c r="U76" s="41" t="str">
        <f t="shared" si="0"/>
        <v>gross scope 3 GHG emissions from upstream purchasing tCO2eq base y</v>
      </c>
      <c r="V76" s="41" t="s">
        <v>137</v>
      </c>
      <c r="W76" s="41" t="s">
        <v>90</v>
      </c>
      <c r="X76" s="45" t="s">
        <v>100</v>
      </c>
      <c r="Y76" s="46" t="s">
        <v>80</v>
      </c>
      <c r="Z76" s="44" t="s">
        <v>207</v>
      </c>
      <c r="AA76" s="44">
        <v>1</v>
      </c>
      <c r="AB76" s="44" t="s">
        <v>207</v>
      </c>
      <c r="AC76" s="48">
        <f t="shared" si="1"/>
        <v>0</v>
      </c>
    </row>
    <row r="77" spans="1:29" x14ac:dyDescent="0.2">
      <c r="A77" s="41" t="s">
        <v>193</v>
      </c>
      <c r="B77" s="41" t="s">
        <v>201</v>
      </c>
      <c r="C77" s="41" t="s">
        <v>202</v>
      </c>
      <c r="D77" s="41" t="s">
        <v>258</v>
      </c>
      <c r="E77" s="41" t="s">
        <v>264</v>
      </c>
      <c r="F77" s="42">
        <f t="shared" si="2"/>
        <v>55</v>
      </c>
      <c r="G77" s="41" t="s">
        <v>101</v>
      </c>
      <c r="H77" s="56" t="s">
        <v>102</v>
      </c>
      <c r="I77" s="42">
        <v>0</v>
      </c>
      <c r="J77" s="56" t="s">
        <v>63</v>
      </c>
      <c r="K77" s="42">
        <v>1</v>
      </c>
      <c r="L77" s="42"/>
      <c r="M77" s="44" t="s">
        <v>205</v>
      </c>
      <c r="N77" s="42">
        <v>1</v>
      </c>
      <c r="O77" s="42"/>
      <c r="P77" s="45" t="s">
        <v>206</v>
      </c>
      <c r="Q77" s="43">
        <v>0</v>
      </c>
      <c r="R77" s="42" t="s">
        <v>63</v>
      </c>
      <c r="S77" s="44"/>
      <c r="T77" s="43">
        <v>72</v>
      </c>
      <c r="U77" s="41" t="str">
        <f t="shared" si="0"/>
        <v>gross scope 3 GHG emissions from upstream purchasing perc fy/fy-1</v>
      </c>
      <c r="V77" s="41" t="s">
        <v>137</v>
      </c>
      <c r="W77" s="41" t="s">
        <v>101</v>
      </c>
      <c r="X77" s="45" t="s">
        <v>102</v>
      </c>
      <c r="Y77" s="46" t="s">
        <v>80</v>
      </c>
      <c r="Z77" s="44" t="s">
        <v>207</v>
      </c>
      <c r="AA77" s="47">
        <v>1</v>
      </c>
      <c r="AB77" s="47" t="s">
        <v>207</v>
      </c>
      <c r="AC77" s="48">
        <f t="shared" si="1"/>
        <v>1</v>
      </c>
    </row>
    <row r="78" spans="1:29" x14ac:dyDescent="0.2">
      <c r="A78" s="41" t="s">
        <v>193</v>
      </c>
      <c r="B78" s="41" t="s">
        <v>201</v>
      </c>
      <c r="C78" s="41" t="s">
        <v>202</v>
      </c>
      <c r="D78" s="41" t="s">
        <v>258</v>
      </c>
      <c r="E78" s="41" t="s">
        <v>264</v>
      </c>
      <c r="F78" s="42">
        <f t="shared" si="2"/>
        <v>56</v>
      </c>
      <c r="G78" s="41" t="s">
        <v>90</v>
      </c>
      <c r="H78" s="56">
        <v>2025</v>
      </c>
      <c r="I78" s="42">
        <v>0</v>
      </c>
      <c r="J78" s="56" t="s">
        <v>63</v>
      </c>
      <c r="K78" s="42">
        <v>1</v>
      </c>
      <c r="L78" s="42"/>
      <c r="M78" s="44" t="s">
        <v>205</v>
      </c>
      <c r="N78" s="42">
        <v>1</v>
      </c>
      <c r="O78" s="42"/>
      <c r="P78" s="45" t="s">
        <v>206</v>
      </c>
      <c r="Q78" s="43">
        <v>0</v>
      </c>
      <c r="R78" s="42" t="s">
        <v>63</v>
      </c>
      <c r="S78" s="44"/>
      <c r="T78" s="43">
        <v>73</v>
      </c>
      <c r="U78" s="41" t="str">
        <f t="shared" si="0"/>
        <v>gross scope 3 GHG emissions from upstream purchasing tCO2eq 2025</v>
      </c>
      <c r="V78" s="41" t="s">
        <v>137</v>
      </c>
      <c r="W78" s="41" t="s">
        <v>90</v>
      </c>
      <c r="X78" s="45">
        <v>2025</v>
      </c>
      <c r="Y78" s="46" t="s">
        <v>80</v>
      </c>
      <c r="Z78" s="44" t="s">
        <v>207</v>
      </c>
      <c r="AA78" s="44">
        <v>1</v>
      </c>
      <c r="AB78" s="44" t="s">
        <v>207</v>
      </c>
      <c r="AC78" s="48">
        <f t="shared" si="1"/>
        <v>0</v>
      </c>
    </row>
    <row r="79" spans="1:29" x14ac:dyDescent="0.2">
      <c r="A79" s="41" t="s">
        <v>193</v>
      </c>
      <c r="B79" s="41" t="s">
        <v>201</v>
      </c>
      <c r="C79" s="41" t="s">
        <v>202</v>
      </c>
      <c r="D79" s="41" t="s">
        <v>258</v>
      </c>
      <c r="E79" s="41" t="s">
        <v>264</v>
      </c>
      <c r="F79" s="42">
        <f t="shared" si="2"/>
        <v>57</v>
      </c>
      <c r="G79" s="41" t="s">
        <v>90</v>
      </c>
      <c r="H79" s="56">
        <v>2030</v>
      </c>
      <c r="I79" s="42">
        <v>0</v>
      </c>
      <c r="J79" s="56" t="s">
        <v>63</v>
      </c>
      <c r="K79" s="42">
        <v>1</v>
      </c>
      <c r="L79" s="42"/>
      <c r="M79" s="44" t="s">
        <v>205</v>
      </c>
      <c r="N79" s="42">
        <v>1</v>
      </c>
      <c r="O79" s="42"/>
      <c r="P79" s="45" t="s">
        <v>206</v>
      </c>
      <c r="Q79" s="43">
        <v>0</v>
      </c>
      <c r="R79" s="42" t="s">
        <v>63</v>
      </c>
      <c r="S79" s="44"/>
      <c r="T79" s="43">
        <v>74</v>
      </c>
      <c r="U79" s="41" t="str">
        <f t="shared" si="0"/>
        <v>gross scope 3 GHG emissions from upstream purchasing tCO2eq 2030</v>
      </c>
      <c r="V79" s="41" t="s">
        <v>137</v>
      </c>
      <c r="W79" s="41" t="s">
        <v>90</v>
      </c>
      <c r="X79" s="45">
        <v>2030</v>
      </c>
      <c r="Y79" s="46" t="s">
        <v>80</v>
      </c>
      <c r="Z79" s="44" t="s">
        <v>207</v>
      </c>
      <c r="AA79" s="47">
        <v>1</v>
      </c>
      <c r="AB79" s="47" t="s">
        <v>207</v>
      </c>
      <c r="AC79" s="48">
        <f t="shared" si="1"/>
        <v>1</v>
      </c>
    </row>
    <row r="80" spans="1:29" x14ac:dyDescent="0.2">
      <c r="A80" s="41" t="s">
        <v>193</v>
      </c>
      <c r="B80" s="41" t="s">
        <v>201</v>
      </c>
      <c r="C80" s="41" t="s">
        <v>202</v>
      </c>
      <c r="D80" s="41" t="s">
        <v>258</v>
      </c>
      <c r="E80" s="41" t="s">
        <v>264</v>
      </c>
      <c r="F80" s="42">
        <f t="shared" si="2"/>
        <v>58</v>
      </c>
      <c r="G80" s="41" t="s">
        <v>90</v>
      </c>
      <c r="H80" s="56">
        <v>2050</v>
      </c>
      <c r="I80" s="42">
        <v>0</v>
      </c>
      <c r="J80" s="56" t="s">
        <v>63</v>
      </c>
      <c r="K80" s="42">
        <v>0.5</v>
      </c>
      <c r="L80" s="42"/>
      <c r="M80" s="44" t="s">
        <v>205</v>
      </c>
      <c r="N80" s="42">
        <v>0.5</v>
      </c>
      <c r="O80" s="42"/>
      <c r="P80" s="45" t="s">
        <v>206</v>
      </c>
      <c r="Q80" s="43">
        <v>0</v>
      </c>
      <c r="R80" s="42" t="s">
        <v>63</v>
      </c>
      <c r="S80" s="44"/>
      <c r="T80" s="43">
        <v>75</v>
      </c>
      <c r="U80" s="41" t="str">
        <f t="shared" si="0"/>
        <v>gross scope 3 GHG emissions from upstream purchasing tCO2eq 2050</v>
      </c>
      <c r="V80" s="41" t="s">
        <v>137</v>
      </c>
      <c r="W80" s="41" t="s">
        <v>90</v>
      </c>
      <c r="X80" s="45">
        <v>2050</v>
      </c>
      <c r="Y80" s="46" t="s">
        <v>80</v>
      </c>
      <c r="Z80" s="44" t="s">
        <v>207</v>
      </c>
      <c r="AA80" s="44">
        <v>1</v>
      </c>
      <c r="AB80" s="44" t="s">
        <v>207</v>
      </c>
      <c r="AC80" s="48">
        <f t="shared" si="1"/>
        <v>0</v>
      </c>
    </row>
    <row r="81" spans="1:29" x14ac:dyDescent="0.2">
      <c r="A81" s="41" t="s">
        <v>193</v>
      </c>
      <c r="B81" s="41" t="s">
        <v>201</v>
      </c>
      <c r="C81" s="41" t="s">
        <v>202</v>
      </c>
      <c r="D81" s="41" t="s">
        <v>258</v>
      </c>
      <c r="E81" s="41" t="s">
        <v>267</v>
      </c>
      <c r="F81" s="42">
        <f t="shared" si="2"/>
        <v>59</v>
      </c>
      <c r="G81" s="41" t="s">
        <v>90</v>
      </c>
      <c r="H81" s="56" t="s">
        <v>91</v>
      </c>
      <c r="I81" s="42">
        <v>0</v>
      </c>
      <c r="J81" s="56" t="s">
        <v>63</v>
      </c>
      <c r="K81" s="42">
        <v>1</v>
      </c>
      <c r="L81" s="42"/>
      <c r="M81" s="44" t="s">
        <v>268</v>
      </c>
      <c r="N81" s="42">
        <v>0.5</v>
      </c>
      <c r="O81" s="42"/>
      <c r="P81" s="45" t="s">
        <v>266</v>
      </c>
      <c r="Q81" s="43">
        <v>0</v>
      </c>
      <c r="R81" s="42" t="s">
        <v>63</v>
      </c>
      <c r="S81" s="44"/>
      <c r="T81" s="43">
        <v>76</v>
      </c>
      <c r="U81" s="41" t="str">
        <f t="shared" si="0"/>
        <v>gross scope 3 GHG emissions from cloud computing and data centre services tCO2eq fy</v>
      </c>
      <c r="V81" s="41" t="s">
        <v>138</v>
      </c>
      <c r="W81" s="41" t="s">
        <v>90</v>
      </c>
      <c r="X81" s="45" t="s">
        <v>91</v>
      </c>
      <c r="Y81" s="46" t="s">
        <v>80</v>
      </c>
      <c r="Z81" s="44" t="s">
        <v>207</v>
      </c>
      <c r="AA81" s="47">
        <v>1</v>
      </c>
      <c r="AB81" s="47" t="s">
        <v>207</v>
      </c>
      <c r="AC81" s="48">
        <f t="shared" si="1"/>
        <v>1</v>
      </c>
    </row>
    <row r="82" spans="1:29" x14ac:dyDescent="0.2">
      <c r="A82" s="41" t="s">
        <v>193</v>
      </c>
      <c r="B82" s="41" t="s">
        <v>201</v>
      </c>
      <c r="C82" s="41" t="s">
        <v>202</v>
      </c>
      <c r="D82" s="41" t="s">
        <v>258</v>
      </c>
      <c r="E82" s="41" t="s">
        <v>267</v>
      </c>
      <c r="F82" s="42">
        <f t="shared" si="2"/>
        <v>60</v>
      </c>
      <c r="G82" s="41" t="s">
        <v>90</v>
      </c>
      <c r="H82" s="56" t="s">
        <v>99</v>
      </c>
      <c r="I82" s="42">
        <v>0</v>
      </c>
      <c r="J82" s="56" t="s">
        <v>63</v>
      </c>
      <c r="K82" s="42">
        <v>1</v>
      </c>
      <c r="L82" s="42"/>
      <c r="M82" s="44" t="s">
        <v>205</v>
      </c>
      <c r="N82" s="42">
        <v>0.5</v>
      </c>
      <c r="O82" s="42"/>
      <c r="P82" s="45" t="s">
        <v>206</v>
      </c>
      <c r="Q82" s="43">
        <v>0</v>
      </c>
      <c r="R82" s="42" t="s">
        <v>63</v>
      </c>
      <c r="S82" s="44"/>
      <c r="T82" s="43">
        <v>77</v>
      </c>
      <c r="U82" s="41" t="str">
        <f t="shared" si="0"/>
        <v>gross scope 3 GHG emissions from cloud computing and data centre services tCO2eq fy-1</v>
      </c>
      <c r="V82" s="41" t="s">
        <v>138</v>
      </c>
      <c r="W82" s="41" t="s">
        <v>90</v>
      </c>
      <c r="X82" s="45" t="s">
        <v>99</v>
      </c>
      <c r="Y82" s="46" t="s">
        <v>80</v>
      </c>
      <c r="Z82" s="44" t="s">
        <v>207</v>
      </c>
      <c r="AA82" s="44">
        <v>1</v>
      </c>
      <c r="AB82" s="44" t="s">
        <v>207</v>
      </c>
      <c r="AC82" s="48">
        <f t="shared" si="1"/>
        <v>0</v>
      </c>
    </row>
    <row r="83" spans="1:29" x14ac:dyDescent="0.2">
      <c r="A83" s="41" t="s">
        <v>193</v>
      </c>
      <c r="B83" s="41" t="s">
        <v>201</v>
      </c>
      <c r="C83" s="41" t="s">
        <v>202</v>
      </c>
      <c r="D83" s="41" t="s">
        <v>258</v>
      </c>
      <c r="E83" s="41" t="s">
        <v>267</v>
      </c>
      <c r="F83" s="42">
        <f t="shared" si="2"/>
        <v>61</v>
      </c>
      <c r="G83" s="41" t="s">
        <v>90</v>
      </c>
      <c r="H83" s="56" t="s">
        <v>100</v>
      </c>
      <c r="I83" s="42">
        <v>0</v>
      </c>
      <c r="J83" s="56" t="s">
        <v>63</v>
      </c>
      <c r="K83" s="42">
        <v>1</v>
      </c>
      <c r="L83" s="42"/>
      <c r="M83" s="44" t="s">
        <v>205</v>
      </c>
      <c r="N83" s="42">
        <v>0.5</v>
      </c>
      <c r="O83" s="42"/>
      <c r="P83" s="45" t="s">
        <v>206</v>
      </c>
      <c r="Q83" s="43">
        <v>0</v>
      </c>
      <c r="R83" s="42" t="s">
        <v>63</v>
      </c>
      <c r="S83" s="44"/>
      <c r="T83" s="43">
        <v>78</v>
      </c>
      <c r="U83" s="41" t="str">
        <f t="shared" si="0"/>
        <v>gross scope 3 GHG emissions from cloud computing and data centre services tCO2eq base y</v>
      </c>
      <c r="V83" s="41" t="s">
        <v>138</v>
      </c>
      <c r="W83" s="41" t="s">
        <v>90</v>
      </c>
      <c r="X83" s="45" t="s">
        <v>100</v>
      </c>
      <c r="Y83" s="46" t="s">
        <v>80</v>
      </c>
      <c r="Z83" s="44" t="s">
        <v>207</v>
      </c>
      <c r="AA83" s="47">
        <v>1</v>
      </c>
      <c r="AB83" s="47" t="s">
        <v>207</v>
      </c>
      <c r="AC83" s="48">
        <f t="shared" si="1"/>
        <v>1</v>
      </c>
    </row>
    <row r="84" spans="1:29" x14ac:dyDescent="0.2">
      <c r="A84" s="41" t="s">
        <v>193</v>
      </c>
      <c r="B84" s="41" t="s">
        <v>201</v>
      </c>
      <c r="C84" s="41" t="s">
        <v>202</v>
      </c>
      <c r="D84" s="41" t="s">
        <v>258</v>
      </c>
      <c r="E84" s="41" t="s">
        <v>267</v>
      </c>
      <c r="F84" s="42">
        <f t="shared" si="2"/>
        <v>62</v>
      </c>
      <c r="G84" s="41" t="s">
        <v>101</v>
      </c>
      <c r="H84" s="56" t="s">
        <v>102</v>
      </c>
      <c r="I84" s="42">
        <v>0</v>
      </c>
      <c r="J84" s="56" t="s">
        <v>63</v>
      </c>
      <c r="K84" s="42">
        <v>1</v>
      </c>
      <c r="L84" s="42"/>
      <c r="M84" s="44" t="s">
        <v>205</v>
      </c>
      <c r="N84" s="42">
        <v>0.5</v>
      </c>
      <c r="O84" s="42"/>
      <c r="P84" s="45" t="s">
        <v>206</v>
      </c>
      <c r="Q84" s="43">
        <v>0</v>
      </c>
      <c r="R84" s="42" t="s">
        <v>63</v>
      </c>
      <c r="S84" s="44"/>
      <c r="T84" s="43">
        <v>79</v>
      </c>
      <c r="U84" s="41" t="str">
        <f t="shared" si="0"/>
        <v>gross scope 3 GHG emissions from cloud computing and data centre services perc fy/fy-1</v>
      </c>
      <c r="V84" s="41" t="s">
        <v>138</v>
      </c>
      <c r="W84" s="41" t="s">
        <v>101</v>
      </c>
      <c r="X84" s="45" t="s">
        <v>102</v>
      </c>
      <c r="Y84" s="46" t="s">
        <v>80</v>
      </c>
      <c r="Z84" s="44" t="s">
        <v>207</v>
      </c>
      <c r="AA84" s="44">
        <v>1</v>
      </c>
      <c r="AB84" s="44" t="s">
        <v>207</v>
      </c>
      <c r="AC84" s="48">
        <f t="shared" si="1"/>
        <v>0</v>
      </c>
    </row>
    <row r="85" spans="1:29" x14ac:dyDescent="0.2">
      <c r="A85" s="41" t="s">
        <v>193</v>
      </c>
      <c r="B85" s="41" t="s">
        <v>201</v>
      </c>
      <c r="C85" s="41" t="s">
        <v>202</v>
      </c>
      <c r="D85" s="41" t="s">
        <v>258</v>
      </c>
      <c r="E85" s="41" t="s">
        <v>267</v>
      </c>
      <c r="F85" s="42">
        <f t="shared" si="2"/>
        <v>63</v>
      </c>
      <c r="G85" s="41" t="s">
        <v>90</v>
      </c>
      <c r="H85" s="56">
        <v>2025</v>
      </c>
      <c r="I85" s="42">
        <v>0</v>
      </c>
      <c r="J85" s="56" t="s">
        <v>63</v>
      </c>
      <c r="K85" s="42">
        <v>1</v>
      </c>
      <c r="L85" s="42"/>
      <c r="M85" s="44" t="s">
        <v>205</v>
      </c>
      <c r="N85" s="42">
        <v>0.5</v>
      </c>
      <c r="O85" s="42"/>
      <c r="P85" s="45" t="s">
        <v>206</v>
      </c>
      <c r="Q85" s="43">
        <v>0</v>
      </c>
      <c r="R85" s="42" t="s">
        <v>63</v>
      </c>
      <c r="S85" s="44"/>
      <c r="T85" s="43">
        <v>80</v>
      </c>
      <c r="U85" s="41" t="str">
        <f t="shared" si="0"/>
        <v>gross scope 3 GHG emissions from cloud computing and data centre services tCO2eq 2025</v>
      </c>
      <c r="V85" s="41" t="s">
        <v>138</v>
      </c>
      <c r="W85" s="41" t="s">
        <v>90</v>
      </c>
      <c r="X85" s="45">
        <v>2025</v>
      </c>
      <c r="Y85" s="46" t="s">
        <v>80</v>
      </c>
      <c r="Z85" s="44" t="s">
        <v>207</v>
      </c>
      <c r="AA85" s="47">
        <v>1</v>
      </c>
      <c r="AB85" s="47" t="s">
        <v>207</v>
      </c>
      <c r="AC85" s="48">
        <f t="shared" si="1"/>
        <v>1</v>
      </c>
    </row>
    <row r="86" spans="1:29" x14ac:dyDescent="0.2">
      <c r="A86" s="41" t="s">
        <v>193</v>
      </c>
      <c r="B86" s="41" t="s">
        <v>201</v>
      </c>
      <c r="C86" s="41" t="s">
        <v>202</v>
      </c>
      <c r="D86" s="41" t="s">
        <v>258</v>
      </c>
      <c r="E86" s="41" t="s">
        <v>267</v>
      </c>
      <c r="F86" s="42">
        <f t="shared" si="2"/>
        <v>64</v>
      </c>
      <c r="G86" s="41" t="s">
        <v>90</v>
      </c>
      <c r="H86" s="56">
        <v>2030</v>
      </c>
      <c r="I86" s="42">
        <v>0</v>
      </c>
      <c r="J86" s="56" t="s">
        <v>63</v>
      </c>
      <c r="K86" s="42">
        <v>1</v>
      </c>
      <c r="L86" s="42"/>
      <c r="M86" s="44" t="s">
        <v>205</v>
      </c>
      <c r="N86" s="42">
        <v>0.5</v>
      </c>
      <c r="O86" s="42"/>
      <c r="P86" s="45" t="s">
        <v>206</v>
      </c>
      <c r="Q86" s="43">
        <v>0</v>
      </c>
      <c r="R86" s="42" t="s">
        <v>63</v>
      </c>
      <c r="S86" s="44"/>
      <c r="T86" s="43">
        <v>81</v>
      </c>
      <c r="U86" s="41" t="str">
        <f t="shared" si="0"/>
        <v>gross scope 3 GHG emissions from cloud computing and data centre services tCO2eq 2030</v>
      </c>
      <c r="V86" s="41" t="s">
        <v>138</v>
      </c>
      <c r="W86" s="41" t="s">
        <v>90</v>
      </c>
      <c r="X86" s="45">
        <v>2030</v>
      </c>
      <c r="Y86" s="46" t="s">
        <v>80</v>
      </c>
      <c r="Z86" s="44" t="s">
        <v>207</v>
      </c>
      <c r="AA86" s="44">
        <v>1</v>
      </c>
      <c r="AB86" s="44" t="s">
        <v>207</v>
      </c>
      <c r="AC86" s="48">
        <f t="shared" si="1"/>
        <v>0</v>
      </c>
    </row>
    <row r="87" spans="1:29" x14ac:dyDescent="0.2">
      <c r="A87" s="41" t="s">
        <v>193</v>
      </c>
      <c r="B87" s="41" t="s">
        <v>201</v>
      </c>
      <c r="C87" s="41" t="s">
        <v>202</v>
      </c>
      <c r="D87" s="41" t="s">
        <v>258</v>
      </c>
      <c r="E87" s="41" t="s">
        <v>267</v>
      </c>
      <c r="F87" s="42">
        <f t="shared" si="2"/>
        <v>65</v>
      </c>
      <c r="G87" s="41" t="s">
        <v>90</v>
      </c>
      <c r="H87" s="56">
        <v>2050</v>
      </c>
      <c r="I87" s="42">
        <v>0</v>
      </c>
      <c r="J87" s="56" t="s">
        <v>63</v>
      </c>
      <c r="K87" s="42">
        <v>0.5</v>
      </c>
      <c r="L87" s="42"/>
      <c r="M87" s="44" t="s">
        <v>205</v>
      </c>
      <c r="N87" s="42">
        <v>0.5</v>
      </c>
      <c r="O87" s="42"/>
      <c r="P87" s="45" t="s">
        <v>206</v>
      </c>
      <c r="Q87" s="43">
        <v>0</v>
      </c>
      <c r="R87" s="42" t="s">
        <v>63</v>
      </c>
      <c r="S87" s="44"/>
      <c r="T87" s="43">
        <v>82</v>
      </c>
      <c r="U87" s="41" t="str">
        <f t="shared" si="0"/>
        <v>gross scope 3 GHG emissions from cloud computing and data centre services tCO2eq 2050</v>
      </c>
      <c r="V87" s="41" t="s">
        <v>138</v>
      </c>
      <c r="W87" s="41" t="s">
        <v>90</v>
      </c>
      <c r="X87" s="45">
        <v>2050</v>
      </c>
      <c r="Y87" s="46" t="s">
        <v>80</v>
      </c>
      <c r="Z87" s="44" t="s">
        <v>207</v>
      </c>
      <c r="AA87" s="47">
        <v>1</v>
      </c>
      <c r="AB87" s="47" t="s">
        <v>207</v>
      </c>
      <c r="AC87" s="48">
        <f t="shared" si="1"/>
        <v>1</v>
      </c>
    </row>
    <row r="88" spans="1:29" x14ac:dyDescent="0.2">
      <c r="A88" s="41" t="s">
        <v>193</v>
      </c>
      <c r="B88" s="41" t="s">
        <v>201</v>
      </c>
      <c r="C88" s="41" t="s">
        <v>202</v>
      </c>
      <c r="D88" s="41" t="s">
        <v>258</v>
      </c>
      <c r="E88" s="41" t="s">
        <v>269</v>
      </c>
      <c r="F88" s="42">
        <f t="shared" si="2"/>
        <v>66</v>
      </c>
      <c r="G88" s="41" t="s">
        <v>90</v>
      </c>
      <c r="H88" s="56" t="s">
        <v>91</v>
      </c>
      <c r="I88" s="42">
        <v>0</v>
      </c>
      <c r="J88" s="56" t="s">
        <v>63</v>
      </c>
      <c r="K88" s="42">
        <v>1</v>
      </c>
      <c r="L88" s="42"/>
      <c r="M88" s="44" t="s">
        <v>270</v>
      </c>
      <c r="N88" s="42">
        <v>1</v>
      </c>
      <c r="O88" s="42"/>
      <c r="P88" s="45" t="s">
        <v>266</v>
      </c>
      <c r="Q88" s="43">
        <v>0</v>
      </c>
      <c r="R88" s="42" t="s">
        <v>63</v>
      </c>
      <c r="S88" s="44"/>
      <c r="T88" s="43">
        <v>83</v>
      </c>
      <c r="U88" s="41" t="str">
        <f t="shared" si="0"/>
        <v>gross scope 3 GHG emissions from downstream sold products tCO2eq fy</v>
      </c>
      <c r="V88" s="41" t="s">
        <v>139</v>
      </c>
      <c r="W88" s="41" t="s">
        <v>90</v>
      </c>
      <c r="X88" s="45" t="s">
        <v>91</v>
      </c>
      <c r="Y88" s="46" t="s">
        <v>80</v>
      </c>
      <c r="Z88" s="44" t="s">
        <v>207</v>
      </c>
      <c r="AA88" s="44">
        <v>1</v>
      </c>
      <c r="AB88" s="44" t="s">
        <v>207</v>
      </c>
      <c r="AC88" s="48">
        <f t="shared" si="1"/>
        <v>0</v>
      </c>
    </row>
    <row r="89" spans="1:29" x14ac:dyDescent="0.2">
      <c r="A89" s="41" t="s">
        <v>193</v>
      </c>
      <c r="B89" s="41" t="s">
        <v>201</v>
      </c>
      <c r="C89" s="41" t="s">
        <v>202</v>
      </c>
      <c r="D89" s="41" t="s">
        <v>258</v>
      </c>
      <c r="E89" s="41" t="s">
        <v>269</v>
      </c>
      <c r="F89" s="42">
        <f t="shared" si="2"/>
        <v>67</v>
      </c>
      <c r="G89" s="41" t="s">
        <v>90</v>
      </c>
      <c r="H89" s="56" t="s">
        <v>99</v>
      </c>
      <c r="I89" s="42">
        <v>0</v>
      </c>
      <c r="J89" s="56" t="s">
        <v>63</v>
      </c>
      <c r="K89" s="42">
        <v>1</v>
      </c>
      <c r="L89" s="42"/>
      <c r="M89" s="44" t="s">
        <v>205</v>
      </c>
      <c r="N89" s="42">
        <v>1</v>
      </c>
      <c r="O89" s="42"/>
      <c r="P89" s="45" t="s">
        <v>206</v>
      </c>
      <c r="Q89" s="43">
        <v>0</v>
      </c>
      <c r="R89" s="42" t="s">
        <v>63</v>
      </c>
      <c r="S89" s="44"/>
      <c r="T89" s="43">
        <v>84</v>
      </c>
      <c r="U89" s="41" t="str">
        <f t="shared" si="0"/>
        <v>gross scope 3 GHG emissions from downstream sold products tCO2eq fy-1</v>
      </c>
      <c r="V89" s="41" t="s">
        <v>139</v>
      </c>
      <c r="W89" s="41" t="s">
        <v>90</v>
      </c>
      <c r="X89" s="45" t="s">
        <v>99</v>
      </c>
      <c r="Y89" s="46" t="s">
        <v>80</v>
      </c>
      <c r="Z89" s="44" t="s">
        <v>207</v>
      </c>
      <c r="AA89" s="47">
        <v>1</v>
      </c>
      <c r="AB89" s="47" t="s">
        <v>207</v>
      </c>
      <c r="AC89" s="48">
        <f t="shared" si="1"/>
        <v>1</v>
      </c>
    </row>
    <row r="90" spans="1:29" x14ac:dyDescent="0.2">
      <c r="A90" s="41" t="s">
        <v>193</v>
      </c>
      <c r="B90" s="41" t="s">
        <v>201</v>
      </c>
      <c r="C90" s="41" t="s">
        <v>202</v>
      </c>
      <c r="D90" s="41" t="s">
        <v>258</v>
      </c>
      <c r="E90" s="41" t="s">
        <v>269</v>
      </c>
      <c r="F90" s="42">
        <f t="shared" si="2"/>
        <v>68</v>
      </c>
      <c r="G90" s="41" t="s">
        <v>90</v>
      </c>
      <c r="H90" s="56" t="s">
        <v>100</v>
      </c>
      <c r="I90" s="42">
        <v>0</v>
      </c>
      <c r="J90" s="56" t="s">
        <v>63</v>
      </c>
      <c r="K90" s="42">
        <v>1</v>
      </c>
      <c r="L90" s="42"/>
      <c r="M90" s="44" t="s">
        <v>205</v>
      </c>
      <c r="N90" s="42">
        <v>1</v>
      </c>
      <c r="O90" s="42"/>
      <c r="P90" s="45" t="s">
        <v>206</v>
      </c>
      <c r="Q90" s="43">
        <v>0</v>
      </c>
      <c r="R90" s="42" t="s">
        <v>63</v>
      </c>
      <c r="S90" s="44"/>
      <c r="T90" s="43">
        <v>85</v>
      </c>
      <c r="U90" s="41" t="str">
        <f t="shared" si="0"/>
        <v>gross scope 3 GHG emissions from downstream sold products tCO2eq base y</v>
      </c>
      <c r="V90" s="41" t="s">
        <v>139</v>
      </c>
      <c r="W90" s="41" t="s">
        <v>90</v>
      </c>
      <c r="X90" s="45" t="s">
        <v>100</v>
      </c>
      <c r="Y90" s="46" t="s">
        <v>80</v>
      </c>
      <c r="Z90" s="44" t="s">
        <v>207</v>
      </c>
      <c r="AA90" s="44">
        <v>1</v>
      </c>
      <c r="AB90" s="44" t="s">
        <v>207</v>
      </c>
      <c r="AC90" s="48">
        <f t="shared" si="1"/>
        <v>0</v>
      </c>
    </row>
    <row r="91" spans="1:29" x14ac:dyDescent="0.2">
      <c r="A91" s="41" t="s">
        <v>193</v>
      </c>
      <c r="B91" s="41" t="s">
        <v>201</v>
      </c>
      <c r="C91" s="41" t="s">
        <v>202</v>
      </c>
      <c r="D91" s="41" t="s">
        <v>258</v>
      </c>
      <c r="E91" s="41" t="s">
        <v>269</v>
      </c>
      <c r="F91" s="42">
        <f t="shared" si="2"/>
        <v>69</v>
      </c>
      <c r="G91" s="41" t="s">
        <v>101</v>
      </c>
      <c r="H91" s="56" t="s">
        <v>102</v>
      </c>
      <c r="I91" s="42">
        <v>0</v>
      </c>
      <c r="J91" s="56" t="s">
        <v>63</v>
      </c>
      <c r="K91" s="42">
        <v>1</v>
      </c>
      <c r="L91" s="42"/>
      <c r="M91" s="44" t="s">
        <v>205</v>
      </c>
      <c r="N91" s="42">
        <v>1</v>
      </c>
      <c r="O91" s="42"/>
      <c r="P91" s="45" t="s">
        <v>206</v>
      </c>
      <c r="Q91" s="43">
        <v>0</v>
      </c>
      <c r="R91" s="42" t="s">
        <v>63</v>
      </c>
      <c r="S91" s="44"/>
      <c r="T91" s="43">
        <v>86</v>
      </c>
      <c r="U91" s="41" t="str">
        <f t="shared" si="0"/>
        <v>gross scope 3 GHG emissions from downstream sold products perc fy/fy-1</v>
      </c>
      <c r="V91" s="41" t="s">
        <v>139</v>
      </c>
      <c r="W91" s="41" t="s">
        <v>101</v>
      </c>
      <c r="X91" s="45" t="s">
        <v>102</v>
      </c>
      <c r="Y91" s="46" t="s">
        <v>80</v>
      </c>
      <c r="Z91" s="44" t="s">
        <v>207</v>
      </c>
      <c r="AA91" s="47">
        <v>1</v>
      </c>
      <c r="AB91" s="47" t="s">
        <v>207</v>
      </c>
      <c r="AC91" s="48">
        <f t="shared" si="1"/>
        <v>1</v>
      </c>
    </row>
    <row r="92" spans="1:29" x14ac:dyDescent="0.2">
      <c r="A92" s="41" t="s">
        <v>193</v>
      </c>
      <c r="B92" s="41" t="s">
        <v>201</v>
      </c>
      <c r="C92" s="41" t="s">
        <v>202</v>
      </c>
      <c r="D92" s="41" t="s">
        <v>258</v>
      </c>
      <c r="E92" s="41" t="s">
        <v>269</v>
      </c>
      <c r="F92" s="42">
        <f t="shared" si="2"/>
        <v>70</v>
      </c>
      <c r="G92" s="41" t="s">
        <v>90</v>
      </c>
      <c r="H92" s="56">
        <v>2025</v>
      </c>
      <c r="I92" s="42">
        <v>0</v>
      </c>
      <c r="J92" s="56" t="s">
        <v>63</v>
      </c>
      <c r="K92" s="42">
        <v>1</v>
      </c>
      <c r="L92" s="42"/>
      <c r="M92" s="44" t="s">
        <v>205</v>
      </c>
      <c r="N92" s="42">
        <v>1</v>
      </c>
      <c r="O92" s="42"/>
      <c r="P92" s="45" t="s">
        <v>206</v>
      </c>
      <c r="Q92" s="43">
        <v>0</v>
      </c>
      <c r="R92" s="42" t="s">
        <v>63</v>
      </c>
      <c r="S92" s="44"/>
      <c r="T92" s="43">
        <v>87</v>
      </c>
      <c r="U92" s="41" t="str">
        <f t="shared" si="0"/>
        <v>gross scope 3 GHG emissions from downstream sold products tCO2eq 2025</v>
      </c>
      <c r="V92" s="41" t="s">
        <v>139</v>
      </c>
      <c r="W92" s="41" t="s">
        <v>90</v>
      </c>
      <c r="X92" s="45">
        <v>2025</v>
      </c>
      <c r="Y92" s="46" t="s">
        <v>80</v>
      </c>
      <c r="Z92" s="44" t="s">
        <v>207</v>
      </c>
      <c r="AA92" s="44">
        <v>1</v>
      </c>
      <c r="AB92" s="44" t="s">
        <v>207</v>
      </c>
      <c r="AC92" s="48">
        <f t="shared" si="1"/>
        <v>0</v>
      </c>
    </row>
    <row r="93" spans="1:29" x14ac:dyDescent="0.2">
      <c r="A93" s="41" t="s">
        <v>193</v>
      </c>
      <c r="B93" s="41" t="s">
        <v>201</v>
      </c>
      <c r="C93" s="41" t="s">
        <v>202</v>
      </c>
      <c r="D93" s="41" t="s">
        <v>258</v>
      </c>
      <c r="E93" s="41" t="s">
        <v>269</v>
      </c>
      <c r="F93" s="42">
        <f t="shared" si="2"/>
        <v>71</v>
      </c>
      <c r="G93" s="41" t="s">
        <v>90</v>
      </c>
      <c r="H93" s="56">
        <v>2030</v>
      </c>
      <c r="I93" s="42">
        <v>0</v>
      </c>
      <c r="J93" s="56" t="s">
        <v>63</v>
      </c>
      <c r="K93" s="42">
        <v>1</v>
      </c>
      <c r="L93" s="42"/>
      <c r="M93" s="44" t="s">
        <v>205</v>
      </c>
      <c r="N93" s="42">
        <v>1</v>
      </c>
      <c r="O93" s="42"/>
      <c r="P93" s="45" t="s">
        <v>206</v>
      </c>
      <c r="Q93" s="43">
        <v>0</v>
      </c>
      <c r="R93" s="42" t="s">
        <v>63</v>
      </c>
      <c r="S93" s="44"/>
      <c r="T93" s="43">
        <v>88</v>
      </c>
      <c r="U93" s="41" t="str">
        <f t="shared" si="0"/>
        <v>gross scope 3 GHG emissions from downstream sold products tCO2eq 2030</v>
      </c>
      <c r="V93" s="41" t="s">
        <v>139</v>
      </c>
      <c r="W93" s="41" t="s">
        <v>90</v>
      </c>
      <c r="X93" s="45">
        <v>2030</v>
      </c>
      <c r="Y93" s="46" t="s">
        <v>80</v>
      </c>
      <c r="Z93" s="44" t="s">
        <v>207</v>
      </c>
      <c r="AA93" s="47">
        <v>1</v>
      </c>
      <c r="AB93" s="47" t="s">
        <v>207</v>
      </c>
      <c r="AC93" s="48">
        <f t="shared" si="1"/>
        <v>1</v>
      </c>
    </row>
    <row r="94" spans="1:29" x14ac:dyDescent="0.2">
      <c r="A94" s="41" t="s">
        <v>193</v>
      </c>
      <c r="B94" s="41" t="s">
        <v>201</v>
      </c>
      <c r="C94" s="41" t="s">
        <v>202</v>
      </c>
      <c r="D94" s="41" t="s">
        <v>258</v>
      </c>
      <c r="E94" s="41" t="s">
        <v>269</v>
      </c>
      <c r="F94" s="42">
        <f t="shared" si="2"/>
        <v>72</v>
      </c>
      <c r="G94" s="41" t="s">
        <v>90</v>
      </c>
      <c r="H94" s="56">
        <v>2050</v>
      </c>
      <c r="I94" s="42">
        <v>0</v>
      </c>
      <c r="J94" s="56" t="s">
        <v>63</v>
      </c>
      <c r="K94" s="42">
        <v>0.5</v>
      </c>
      <c r="L94" s="42"/>
      <c r="M94" s="44" t="s">
        <v>205</v>
      </c>
      <c r="N94" s="42">
        <v>0.5</v>
      </c>
      <c r="O94" s="42"/>
      <c r="P94" s="45" t="s">
        <v>206</v>
      </c>
      <c r="Q94" s="43">
        <v>0</v>
      </c>
      <c r="R94" s="42" t="s">
        <v>63</v>
      </c>
      <c r="S94" s="44"/>
      <c r="T94" s="43">
        <v>89</v>
      </c>
      <c r="U94" s="41" t="str">
        <f t="shared" si="0"/>
        <v>gross scope 3 GHG emissions from downstream sold products tCO2eq 2050</v>
      </c>
      <c r="V94" s="41" t="s">
        <v>139</v>
      </c>
      <c r="W94" s="41" t="s">
        <v>90</v>
      </c>
      <c r="X94" s="45">
        <v>2050</v>
      </c>
      <c r="Y94" s="46" t="s">
        <v>80</v>
      </c>
      <c r="Z94" s="44" t="s">
        <v>207</v>
      </c>
      <c r="AA94" s="44">
        <v>1</v>
      </c>
      <c r="AB94" s="44" t="s">
        <v>207</v>
      </c>
      <c r="AC94" s="48">
        <f t="shared" si="1"/>
        <v>0</v>
      </c>
    </row>
    <row r="95" spans="1:29" x14ac:dyDescent="0.2">
      <c r="A95" s="41" t="s">
        <v>193</v>
      </c>
      <c r="B95" s="41" t="s">
        <v>201</v>
      </c>
      <c r="C95" s="41" t="s">
        <v>202</v>
      </c>
      <c r="D95" s="41" t="s">
        <v>258</v>
      </c>
      <c r="E95" s="41" t="s">
        <v>271</v>
      </c>
      <c r="F95" s="42">
        <f t="shared" si="2"/>
        <v>73</v>
      </c>
      <c r="G95" s="41" t="s">
        <v>90</v>
      </c>
      <c r="H95" s="56" t="s">
        <v>91</v>
      </c>
      <c r="I95" s="42">
        <v>0</v>
      </c>
      <c r="J95" s="56" t="s">
        <v>63</v>
      </c>
      <c r="K95" s="42">
        <v>1</v>
      </c>
      <c r="L95" s="42"/>
      <c r="M95" s="44" t="s">
        <v>272</v>
      </c>
      <c r="N95" s="42">
        <v>1</v>
      </c>
      <c r="O95" s="42"/>
      <c r="P95" s="45" t="s">
        <v>266</v>
      </c>
      <c r="Q95" s="43">
        <v>0</v>
      </c>
      <c r="R95" s="42" t="s">
        <v>63</v>
      </c>
      <c r="S95" s="44"/>
      <c r="T95" s="43">
        <v>90</v>
      </c>
      <c r="U95" s="41" t="str">
        <f t="shared" si="0"/>
        <v>gross scope 3 GHG emissions from goods transportation tCO2eq fy</v>
      </c>
      <c r="V95" s="41" t="s">
        <v>140</v>
      </c>
      <c r="W95" s="41" t="s">
        <v>90</v>
      </c>
      <c r="X95" s="45" t="s">
        <v>91</v>
      </c>
      <c r="Y95" s="46" t="s">
        <v>80</v>
      </c>
      <c r="Z95" s="44" t="s">
        <v>207</v>
      </c>
      <c r="AA95" s="47">
        <v>1</v>
      </c>
      <c r="AB95" s="47" t="s">
        <v>207</v>
      </c>
      <c r="AC95" s="48">
        <f t="shared" si="1"/>
        <v>1</v>
      </c>
    </row>
    <row r="96" spans="1:29" x14ac:dyDescent="0.2">
      <c r="A96" s="41" t="s">
        <v>193</v>
      </c>
      <c r="B96" s="41" t="s">
        <v>201</v>
      </c>
      <c r="C96" s="41" t="s">
        <v>202</v>
      </c>
      <c r="D96" s="41" t="s">
        <v>258</v>
      </c>
      <c r="E96" s="41" t="s">
        <v>271</v>
      </c>
      <c r="F96" s="42">
        <f t="shared" si="2"/>
        <v>74</v>
      </c>
      <c r="G96" s="41" t="s">
        <v>90</v>
      </c>
      <c r="H96" s="56" t="s">
        <v>99</v>
      </c>
      <c r="I96" s="42">
        <v>0</v>
      </c>
      <c r="J96" s="56" t="s">
        <v>63</v>
      </c>
      <c r="K96" s="42">
        <v>1</v>
      </c>
      <c r="L96" s="42"/>
      <c r="M96" s="44" t="s">
        <v>205</v>
      </c>
      <c r="N96" s="42">
        <v>1</v>
      </c>
      <c r="O96" s="42"/>
      <c r="P96" s="45" t="s">
        <v>206</v>
      </c>
      <c r="Q96" s="43">
        <v>0</v>
      </c>
      <c r="R96" s="42" t="s">
        <v>63</v>
      </c>
      <c r="S96" s="44"/>
      <c r="T96" s="43">
        <v>91</v>
      </c>
      <c r="U96" s="41" t="str">
        <f t="shared" si="0"/>
        <v>gross scope 3 GHG emissions from goods transportation tCO2eq fy-1</v>
      </c>
      <c r="V96" s="41" t="s">
        <v>140</v>
      </c>
      <c r="W96" s="41" t="s">
        <v>90</v>
      </c>
      <c r="X96" s="45" t="s">
        <v>99</v>
      </c>
      <c r="Y96" s="46" t="s">
        <v>80</v>
      </c>
      <c r="Z96" s="44" t="s">
        <v>207</v>
      </c>
      <c r="AA96" s="44">
        <v>1</v>
      </c>
      <c r="AB96" s="44" t="s">
        <v>207</v>
      </c>
      <c r="AC96" s="48">
        <f t="shared" si="1"/>
        <v>0</v>
      </c>
    </row>
    <row r="97" spans="1:29" x14ac:dyDescent="0.2">
      <c r="A97" s="41" t="s">
        <v>193</v>
      </c>
      <c r="B97" s="41" t="s">
        <v>201</v>
      </c>
      <c r="C97" s="41" t="s">
        <v>202</v>
      </c>
      <c r="D97" s="41" t="s">
        <v>258</v>
      </c>
      <c r="E97" s="41" t="s">
        <v>271</v>
      </c>
      <c r="F97" s="42">
        <f t="shared" si="2"/>
        <v>75</v>
      </c>
      <c r="G97" s="41" t="s">
        <v>90</v>
      </c>
      <c r="H97" s="56" t="s">
        <v>100</v>
      </c>
      <c r="I97" s="42">
        <v>0</v>
      </c>
      <c r="J97" s="56" t="s">
        <v>63</v>
      </c>
      <c r="K97" s="42">
        <v>1</v>
      </c>
      <c r="L97" s="42"/>
      <c r="M97" s="44" t="s">
        <v>205</v>
      </c>
      <c r="N97" s="42">
        <v>1</v>
      </c>
      <c r="O97" s="42"/>
      <c r="P97" s="45" t="s">
        <v>206</v>
      </c>
      <c r="Q97" s="43">
        <v>0</v>
      </c>
      <c r="R97" s="42" t="s">
        <v>63</v>
      </c>
      <c r="S97" s="44"/>
      <c r="T97" s="43">
        <v>92</v>
      </c>
      <c r="U97" s="41" t="str">
        <f t="shared" si="0"/>
        <v>gross scope 3 GHG emissions from goods transportation tCO2eq base y</v>
      </c>
      <c r="V97" s="41" t="s">
        <v>140</v>
      </c>
      <c r="W97" s="41" t="s">
        <v>90</v>
      </c>
      <c r="X97" s="45" t="s">
        <v>100</v>
      </c>
      <c r="Y97" s="46" t="s">
        <v>80</v>
      </c>
      <c r="Z97" s="44" t="s">
        <v>207</v>
      </c>
      <c r="AA97" s="47">
        <v>1</v>
      </c>
      <c r="AB97" s="47" t="s">
        <v>207</v>
      </c>
      <c r="AC97" s="48">
        <f t="shared" si="1"/>
        <v>1</v>
      </c>
    </row>
    <row r="98" spans="1:29" x14ac:dyDescent="0.2">
      <c r="A98" s="41" t="s">
        <v>193</v>
      </c>
      <c r="B98" s="41" t="s">
        <v>201</v>
      </c>
      <c r="C98" s="41" t="s">
        <v>202</v>
      </c>
      <c r="D98" s="41" t="s">
        <v>258</v>
      </c>
      <c r="E98" s="41" t="s">
        <v>271</v>
      </c>
      <c r="F98" s="42">
        <f t="shared" si="2"/>
        <v>76</v>
      </c>
      <c r="G98" s="41" t="s">
        <v>101</v>
      </c>
      <c r="H98" s="56" t="s">
        <v>102</v>
      </c>
      <c r="I98" s="42">
        <v>0</v>
      </c>
      <c r="J98" s="56" t="s">
        <v>63</v>
      </c>
      <c r="K98" s="42">
        <v>1</v>
      </c>
      <c r="L98" s="42"/>
      <c r="M98" s="44" t="s">
        <v>205</v>
      </c>
      <c r="N98" s="42">
        <v>1</v>
      </c>
      <c r="O98" s="42"/>
      <c r="P98" s="45" t="s">
        <v>206</v>
      </c>
      <c r="Q98" s="43">
        <v>0</v>
      </c>
      <c r="R98" s="42" t="s">
        <v>63</v>
      </c>
      <c r="S98" s="44"/>
      <c r="T98" s="43">
        <v>93</v>
      </c>
      <c r="U98" s="41" t="str">
        <f t="shared" si="0"/>
        <v>gross scope 3 GHG emissions from goods transportation perc fy/fy-1</v>
      </c>
      <c r="V98" s="41" t="s">
        <v>140</v>
      </c>
      <c r="W98" s="41" t="s">
        <v>101</v>
      </c>
      <c r="X98" s="45" t="s">
        <v>102</v>
      </c>
      <c r="Y98" s="46" t="s">
        <v>80</v>
      </c>
      <c r="Z98" s="44" t="s">
        <v>207</v>
      </c>
      <c r="AA98" s="44">
        <v>1</v>
      </c>
      <c r="AB98" s="44" t="s">
        <v>207</v>
      </c>
      <c r="AC98" s="48">
        <f t="shared" si="1"/>
        <v>0</v>
      </c>
    </row>
    <row r="99" spans="1:29" x14ac:dyDescent="0.2">
      <c r="A99" s="41" t="s">
        <v>193</v>
      </c>
      <c r="B99" s="41" t="s">
        <v>201</v>
      </c>
      <c r="C99" s="41" t="s">
        <v>202</v>
      </c>
      <c r="D99" s="41" t="s">
        <v>258</v>
      </c>
      <c r="E99" s="41" t="s">
        <v>271</v>
      </c>
      <c r="F99" s="42">
        <f t="shared" si="2"/>
        <v>77</v>
      </c>
      <c r="G99" s="41" t="s">
        <v>90</v>
      </c>
      <c r="H99" s="56">
        <v>2025</v>
      </c>
      <c r="I99" s="42">
        <v>0</v>
      </c>
      <c r="J99" s="56" t="s">
        <v>63</v>
      </c>
      <c r="K99" s="42">
        <v>1</v>
      </c>
      <c r="L99" s="42"/>
      <c r="M99" s="44" t="s">
        <v>205</v>
      </c>
      <c r="N99" s="42">
        <v>1</v>
      </c>
      <c r="O99" s="42"/>
      <c r="P99" s="45" t="s">
        <v>206</v>
      </c>
      <c r="Q99" s="43">
        <v>0</v>
      </c>
      <c r="R99" s="42" t="s">
        <v>63</v>
      </c>
      <c r="S99" s="44"/>
      <c r="T99" s="43">
        <v>94</v>
      </c>
      <c r="U99" s="41" t="str">
        <f t="shared" si="0"/>
        <v>gross scope 3 GHG emissions from goods transportation tCO2eq 2025</v>
      </c>
      <c r="V99" s="41" t="s">
        <v>140</v>
      </c>
      <c r="W99" s="41" t="s">
        <v>90</v>
      </c>
      <c r="X99" s="45">
        <v>2025</v>
      </c>
      <c r="Y99" s="46" t="s">
        <v>80</v>
      </c>
      <c r="Z99" s="44" t="s">
        <v>207</v>
      </c>
      <c r="AA99" s="47">
        <v>1</v>
      </c>
      <c r="AB99" s="47" t="s">
        <v>207</v>
      </c>
      <c r="AC99" s="48">
        <f t="shared" si="1"/>
        <v>1</v>
      </c>
    </row>
    <row r="100" spans="1:29" x14ac:dyDescent="0.2">
      <c r="A100" s="41" t="s">
        <v>193</v>
      </c>
      <c r="B100" s="41" t="s">
        <v>201</v>
      </c>
      <c r="C100" s="41" t="s">
        <v>202</v>
      </c>
      <c r="D100" s="41" t="s">
        <v>258</v>
      </c>
      <c r="E100" s="41" t="s">
        <v>271</v>
      </c>
      <c r="F100" s="42">
        <f t="shared" si="2"/>
        <v>78</v>
      </c>
      <c r="G100" s="41" t="s">
        <v>90</v>
      </c>
      <c r="H100" s="56">
        <v>2030</v>
      </c>
      <c r="I100" s="42">
        <v>0</v>
      </c>
      <c r="J100" s="56" t="s">
        <v>63</v>
      </c>
      <c r="K100" s="42">
        <v>1</v>
      </c>
      <c r="L100" s="42"/>
      <c r="M100" s="44" t="s">
        <v>205</v>
      </c>
      <c r="N100" s="42">
        <v>1</v>
      </c>
      <c r="O100" s="42"/>
      <c r="P100" s="45" t="s">
        <v>206</v>
      </c>
      <c r="Q100" s="43">
        <v>0</v>
      </c>
      <c r="R100" s="42" t="s">
        <v>63</v>
      </c>
      <c r="S100" s="44"/>
      <c r="T100" s="43">
        <v>95</v>
      </c>
      <c r="U100" s="41" t="str">
        <f t="shared" si="0"/>
        <v>gross scope 3 GHG emissions from goods transportation tCO2eq 2030</v>
      </c>
      <c r="V100" s="41" t="s">
        <v>140</v>
      </c>
      <c r="W100" s="41" t="s">
        <v>90</v>
      </c>
      <c r="X100" s="45">
        <v>2030</v>
      </c>
      <c r="Y100" s="46" t="s">
        <v>80</v>
      </c>
      <c r="Z100" s="44" t="s">
        <v>207</v>
      </c>
      <c r="AA100" s="44">
        <v>1</v>
      </c>
      <c r="AB100" s="44" t="s">
        <v>207</v>
      </c>
      <c r="AC100" s="48">
        <f t="shared" si="1"/>
        <v>0</v>
      </c>
    </row>
    <row r="101" spans="1:29" x14ac:dyDescent="0.2">
      <c r="A101" s="41" t="s">
        <v>193</v>
      </c>
      <c r="B101" s="41" t="s">
        <v>201</v>
      </c>
      <c r="C101" s="41" t="s">
        <v>202</v>
      </c>
      <c r="D101" s="41" t="s">
        <v>258</v>
      </c>
      <c r="E101" s="41" t="s">
        <v>271</v>
      </c>
      <c r="F101" s="42">
        <f t="shared" si="2"/>
        <v>79</v>
      </c>
      <c r="G101" s="41" t="s">
        <v>90</v>
      </c>
      <c r="H101" s="56">
        <v>2050</v>
      </c>
      <c r="I101" s="42">
        <v>0</v>
      </c>
      <c r="J101" s="56" t="s">
        <v>63</v>
      </c>
      <c r="K101" s="42">
        <v>0.5</v>
      </c>
      <c r="L101" s="42"/>
      <c r="M101" s="44" t="s">
        <v>205</v>
      </c>
      <c r="N101" s="42">
        <v>0.5</v>
      </c>
      <c r="O101" s="42"/>
      <c r="P101" s="45" t="s">
        <v>206</v>
      </c>
      <c r="Q101" s="43">
        <v>0</v>
      </c>
      <c r="R101" s="42" t="s">
        <v>63</v>
      </c>
      <c r="S101" s="44"/>
      <c r="T101" s="43">
        <v>96</v>
      </c>
      <c r="U101" s="41" t="str">
        <f t="shared" si="0"/>
        <v>gross scope 3 GHG emissions from goods transportation tCO2eq 2050</v>
      </c>
      <c r="V101" s="41" t="s">
        <v>140</v>
      </c>
      <c r="W101" s="41" t="s">
        <v>90</v>
      </c>
      <c r="X101" s="45">
        <v>2050</v>
      </c>
      <c r="Y101" s="46" t="s">
        <v>80</v>
      </c>
      <c r="Z101" s="44" t="s">
        <v>207</v>
      </c>
      <c r="AA101" s="47">
        <v>1</v>
      </c>
      <c r="AB101" s="47" t="s">
        <v>207</v>
      </c>
      <c r="AC101" s="48">
        <f t="shared" si="1"/>
        <v>1</v>
      </c>
    </row>
    <row r="102" spans="1:29" x14ac:dyDescent="0.2">
      <c r="A102" s="41" t="s">
        <v>193</v>
      </c>
      <c r="B102" s="41" t="s">
        <v>201</v>
      </c>
      <c r="C102" s="41" t="s">
        <v>202</v>
      </c>
      <c r="D102" s="41" t="s">
        <v>258</v>
      </c>
      <c r="E102" s="41" t="s">
        <v>273</v>
      </c>
      <c r="F102" s="42">
        <f t="shared" si="2"/>
        <v>80</v>
      </c>
      <c r="G102" s="41" t="s">
        <v>90</v>
      </c>
      <c r="H102" s="56" t="s">
        <v>91</v>
      </c>
      <c r="I102" s="42">
        <v>0</v>
      </c>
      <c r="J102" s="56" t="s">
        <v>63</v>
      </c>
      <c r="K102" s="42">
        <v>1</v>
      </c>
      <c r="L102" s="42"/>
      <c r="M102" s="44" t="s">
        <v>272</v>
      </c>
      <c r="N102" s="42">
        <v>1</v>
      </c>
      <c r="O102" s="42"/>
      <c r="P102" s="45" t="s">
        <v>266</v>
      </c>
      <c r="Q102" s="43">
        <v>0</v>
      </c>
      <c r="R102" s="42" t="s">
        <v>63</v>
      </c>
      <c r="S102" s="44"/>
      <c r="T102" s="43">
        <v>97</v>
      </c>
      <c r="U102" s="41" t="str">
        <f t="shared" si="0"/>
        <v>gross scope 3 GHG emissions from travel tCO2eq fy</v>
      </c>
      <c r="V102" s="41" t="s">
        <v>141</v>
      </c>
      <c r="W102" s="41" t="s">
        <v>90</v>
      </c>
      <c r="X102" s="45" t="s">
        <v>91</v>
      </c>
      <c r="Y102" s="46" t="s">
        <v>80</v>
      </c>
      <c r="Z102" s="44" t="s">
        <v>207</v>
      </c>
      <c r="AA102" s="44">
        <v>1</v>
      </c>
      <c r="AB102" s="44" t="s">
        <v>207</v>
      </c>
      <c r="AC102" s="48">
        <f t="shared" si="1"/>
        <v>0</v>
      </c>
    </row>
    <row r="103" spans="1:29" x14ac:dyDescent="0.2">
      <c r="A103" s="41" t="s">
        <v>193</v>
      </c>
      <c r="B103" s="41" t="s">
        <v>201</v>
      </c>
      <c r="C103" s="41" t="s">
        <v>202</v>
      </c>
      <c r="D103" s="41" t="s">
        <v>258</v>
      </c>
      <c r="E103" s="41" t="s">
        <v>273</v>
      </c>
      <c r="F103" s="42">
        <f t="shared" si="2"/>
        <v>81</v>
      </c>
      <c r="G103" s="41" t="s">
        <v>90</v>
      </c>
      <c r="H103" s="56" t="s">
        <v>99</v>
      </c>
      <c r="I103" s="42">
        <v>0</v>
      </c>
      <c r="J103" s="56" t="s">
        <v>63</v>
      </c>
      <c r="K103" s="42">
        <v>1</v>
      </c>
      <c r="L103" s="42"/>
      <c r="M103" s="44" t="s">
        <v>205</v>
      </c>
      <c r="N103" s="42">
        <v>1</v>
      </c>
      <c r="O103" s="42"/>
      <c r="P103" s="45" t="s">
        <v>206</v>
      </c>
      <c r="Q103" s="43">
        <v>0</v>
      </c>
      <c r="R103" s="42" t="s">
        <v>63</v>
      </c>
      <c r="S103" s="44"/>
      <c r="T103" s="43">
        <v>98</v>
      </c>
      <c r="U103" s="41" t="str">
        <f t="shared" si="0"/>
        <v>gross scope 3 GHG emissions from travel tCO2eq fy-1</v>
      </c>
      <c r="V103" s="41" t="s">
        <v>141</v>
      </c>
      <c r="W103" s="41" t="s">
        <v>90</v>
      </c>
      <c r="X103" s="45" t="s">
        <v>99</v>
      </c>
      <c r="Y103" s="46" t="s">
        <v>80</v>
      </c>
      <c r="Z103" s="44" t="s">
        <v>207</v>
      </c>
      <c r="AA103" s="47">
        <v>1</v>
      </c>
      <c r="AB103" s="47" t="s">
        <v>207</v>
      </c>
      <c r="AC103" s="48">
        <f t="shared" si="1"/>
        <v>1</v>
      </c>
    </row>
    <row r="104" spans="1:29" x14ac:dyDescent="0.2">
      <c r="A104" s="41" t="s">
        <v>193</v>
      </c>
      <c r="B104" s="41" t="s">
        <v>201</v>
      </c>
      <c r="C104" s="41" t="s">
        <v>202</v>
      </c>
      <c r="D104" s="41" t="s">
        <v>258</v>
      </c>
      <c r="E104" s="41" t="s">
        <v>273</v>
      </c>
      <c r="F104" s="42">
        <f t="shared" si="2"/>
        <v>82</v>
      </c>
      <c r="G104" s="41" t="s">
        <v>90</v>
      </c>
      <c r="H104" s="56" t="s">
        <v>100</v>
      </c>
      <c r="I104" s="42">
        <v>0</v>
      </c>
      <c r="J104" s="56" t="s">
        <v>63</v>
      </c>
      <c r="K104" s="42">
        <v>1</v>
      </c>
      <c r="L104" s="42"/>
      <c r="M104" s="44" t="s">
        <v>205</v>
      </c>
      <c r="N104" s="42">
        <v>1</v>
      </c>
      <c r="O104" s="42"/>
      <c r="P104" s="45" t="s">
        <v>206</v>
      </c>
      <c r="Q104" s="43">
        <v>0</v>
      </c>
      <c r="R104" s="42" t="s">
        <v>63</v>
      </c>
      <c r="S104" s="44"/>
      <c r="T104" s="43">
        <v>99</v>
      </c>
      <c r="U104" s="41" t="str">
        <f t="shared" si="0"/>
        <v>gross scope 3 GHG emissions from travel tCO2eq base y</v>
      </c>
      <c r="V104" s="41" t="s">
        <v>141</v>
      </c>
      <c r="W104" s="41" t="s">
        <v>90</v>
      </c>
      <c r="X104" s="45" t="s">
        <v>100</v>
      </c>
      <c r="Y104" s="46" t="s">
        <v>80</v>
      </c>
      <c r="Z104" s="44" t="s">
        <v>207</v>
      </c>
      <c r="AA104" s="44">
        <v>1</v>
      </c>
      <c r="AB104" s="44" t="s">
        <v>207</v>
      </c>
      <c r="AC104" s="48">
        <f t="shared" si="1"/>
        <v>0</v>
      </c>
    </row>
    <row r="105" spans="1:29" x14ac:dyDescent="0.2">
      <c r="A105" s="41" t="s">
        <v>193</v>
      </c>
      <c r="B105" s="41" t="s">
        <v>201</v>
      </c>
      <c r="C105" s="41" t="s">
        <v>202</v>
      </c>
      <c r="D105" s="41" t="s">
        <v>258</v>
      </c>
      <c r="E105" s="41" t="s">
        <v>273</v>
      </c>
      <c r="F105" s="42">
        <f t="shared" si="2"/>
        <v>83</v>
      </c>
      <c r="G105" s="41" t="s">
        <v>101</v>
      </c>
      <c r="H105" s="56" t="s">
        <v>102</v>
      </c>
      <c r="I105" s="42">
        <v>0</v>
      </c>
      <c r="J105" s="56" t="s">
        <v>63</v>
      </c>
      <c r="K105" s="42">
        <v>1</v>
      </c>
      <c r="L105" s="42"/>
      <c r="M105" s="44" t="s">
        <v>205</v>
      </c>
      <c r="N105" s="42">
        <v>1</v>
      </c>
      <c r="O105" s="42"/>
      <c r="P105" s="45" t="s">
        <v>206</v>
      </c>
      <c r="Q105" s="43">
        <v>0</v>
      </c>
      <c r="R105" s="42" t="s">
        <v>63</v>
      </c>
      <c r="S105" s="44"/>
      <c r="T105" s="43">
        <v>100</v>
      </c>
      <c r="U105" s="41" t="str">
        <f t="shared" si="0"/>
        <v>gross scope 3 GHG emissions from travel perc fy/fy-1</v>
      </c>
      <c r="V105" s="41" t="s">
        <v>141</v>
      </c>
      <c r="W105" s="41" t="s">
        <v>101</v>
      </c>
      <c r="X105" s="45" t="s">
        <v>102</v>
      </c>
      <c r="Y105" s="46" t="s">
        <v>80</v>
      </c>
      <c r="Z105" s="44" t="s">
        <v>207</v>
      </c>
      <c r="AA105" s="47">
        <v>1</v>
      </c>
      <c r="AB105" s="47" t="s">
        <v>207</v>
      </c>
      <c r="AC105" s="48">
        <f t="shared" si="1"/>
        <v>1</v>
      </c>
    </row>
    <row r="106" spans="1:29" x14ac:dyDescent="0.2">
      <c r="A106" s="41" t="s">
        <v>193</v>
      </c>
      <c r="B106" s="41" t="s">
        <v>201</v>
      </c>
      <c r="C106" s="41" t="s">
        <v>202</v>
      </c>
      <c r="D106" s="41" t="s">
        <v>258</v>
      </c>
      <c r="E106" s="41" t="s">
        <v>273</v>
      </c>
      <c r="F106" s="42">
        <f t="shared" si="2"/>
        <v>84</v>
      </c>
      <c r="G106" s="41" t="s">
        <v>90</v>
      </c>
      <c r="H106" s="56">
        <v>2025</v>
      </c>
      <c r="I106" s="42">
        <v>0</v>
      </c>
      <c r="J106" s="56" t="s">
        <v>63</v>
      </c>
      <c r="K106" s="42">
        <v>1</v>
      </c>
      <c r="L106" s="42"/>
      <c r="M106" s="44" t="s">
        <v>205</v>
      </c>
      <c r="N106" s="42">
        <v>1</v>
      </c>
      <c r="O106" s="42"/>
      <c r="P106" s="45" t="s">
        <v>206</v>
      </c>
      <c r="Q106" s="43">
        <v>0</v>
      </c>
      <c r="R106" s="42" t="s">
        <v>63</v>
      </c>
      <c r="S106" s="44"/>
      <c r="T106" s="43">
        <v>101</v>
      </c>
      <c r="U106" s="41" t="str">
        <f t="shared" si="0"/>
        <v>gross scope 3 GHG emissions from travel tCO2eq 2025</v>
      </c>
      <c r="V106" s="41" t="s">
        <v>141</v>
      </c>
      <c r="W106" s="41" t="s">
        <v>90</v>
      </c>
      <c r="X106" s="45">
        <v>2025</v>
      </c>
      <c r="Y106" s="46" t="s">
        <v>80</v>
      </c>
      <c r="Z106" s="44" t="s">
        <v>207</v>
      </c>
      <c r="AA106" s="44">
        <v>1</v>
      </c>
      <c r="AB106" s="44" t="s">
        <v>207</v>
      </c>
      <c r="AC106" s="48">
        <f t="shared" si="1"/>
        <v>0</v>
      </c>
    </row>
    <row r="107" spans="1:29" x14ac:dyDescent="0.2">
      <c r="A107" s="41" t="s">
        <v>193</v>
      </c>
      <c r="B107" s="41" t="s">
        <v>201</v>
      </c>
      <c r="C107" s="41" t="s">
        <v>202</v>
      </c>
      <c r="D107" s="41" t="s">
        <v>258</v>
      </c>
      <c r="E107" s="41" t="s">
        <v>273</v>
      </c>
      <c r="F107" s="42">
        <f t="shared" si="2"/>
        <v>85</v>
      </c>
      <c r="G107" s="41" t="s">
        <v>90</v>
      </c>
      <c r="H107" s="56">
        <v>2030</v>
      </c>
      <c r="I107" s="42">
        <v>0</v>
      </c>
      <c r="J107" s="56" t="s">
        <v>63</v>
      </c>
      <c r="K107" s="42">
        <v>1</v>
      </c>
      <c r="L107" s="42"/>
      <c r="M107" s="44" t="s">
        <v>205</v>
      </c>
      <c r="N107" s="42">
        <v>1</v>
      </c>
      <c r="O107" s="42"/>
      <c r="P107" s="45" t="s">
        <v>206</v>
      </c>
      <c r="Q107" s="43">
        <v>0</v>
      </c>
      <c r="R107" s="42" t="s">
        <v>63</v>
      </c>
      <c r="S107" s="44"/>
      <c r="T107" s="43">
        <v>102</v>
      </c>
      <c r="U107" s="41" t="str">
        <f t="shared" si="0"/>
        <v>gross scope 3 GHG emissions from travel tCO2eq 2030</v>
      </c>
      <c r="V107" s="41" t="s">
        <v>141</v>
      </c>
      <c r="W107" s="41" t="s">
        <v>90</v>
      </c>
      <c r="X107" s="45">
        <v>2030</v>
      </c>
      <c r="Y107" s="46" t="s">
        <v>80</v>
      </c>
      <c r="Z107" s="44" t="s">
        <v>207</v>
      </c>
      <c r="AA107" s="47">
        <v>1</v>
      </c>
      <c r="AB107" s="47" t="s">
        <v>207</v>
      </c>
      <c r="AC107" s="48">
        <f t="shared" si="1"/>
        <v>1</v>
      </c>
    </row>
    <row r="108" spans="1:29" x14ac:dyDescent="0.2">
      <c r="A108" s="41" t="s">
        <v>193</v>
      </c>
      <c r="B108" s="41" t="s">
        <v>201</v>
      </c>
      <c r="C108" s="41" t="s">
        <v>202</v>
      </c>
      <c r="D108" s="41" t="s">
        <v>258</v>
      </c>
      <c r="E108" s="41" t="s">
        <v>273</v>
      </c>
      <c r="F108" s="42">
        <f t="shared" si="2"/>
        <v>86</v>
      </c>
      <c r="G108" s="41" t="s">
        <v>90</v>
      </c>
      <c r="H108" s="56">
        <v>2050</v>
      </c>
      <c r="I108" s="42">
        <v>0</v>
      </c>
      <c r="J108" s="56" t="s">
        <v>63</v>
      </c>
      <c r="K108" s="42">
        <v>0.5</v>
      </c>
      <c r="L108" s="42"/>
      <c r="M108" s="44" t="s">
        <v>205</v>
      </c>
      <c r="N108" s="42">
        <v>0.5</v>
      </c>
      <c r="O108" s="42"/>
      <c r="P108" s="45" t="s">
        <v>206</v>
      </c>
      <c r="Q108" s="43">
        <v>0</v>
      </c>
      <c r="R108" s="42" t="s">
        <v>63</v>
      </c>
      <c r="S108" s="44"/>
      <c r="T108" s="43">
        <v>103</v>
      </c>
      <c r="U108" s="41" t="str">
        <f t="shared" si="0"/>
        <v>gross scope 3 GHG emissions from travel tCO2eq 2050</v>
      </c>
      <c r="V108" s="41" t="s">
        <v>141</v>
      </c>
      <c r="W108" s="41" t="s">
        <v>90</v>
      </c>
      <c r="X108" s="45">
        <v>2050</v>
      </c>
      <c r="Y108" s="46" t="s">
        <v>80</v>
      </c>
      <c r="Z108" s="44" t="s">
        <v>207</v>
      </c>
      <c r="AA108" s="44">
        <v>1</v>
      </c>
      <c r="AB108" s="44" t="s">
        <v>207</v>
      </c>
      <c r="AC108" s="48">
        <f t="shared" si="1"/>
        <v>0</v>
      </c>
    </row>
    <row r="109" spans="1:29" x14ac:dyDescent="0.2">
      <c r="A109" s="41" t="s">
        <v>193</v>
      </c>
      <c r="B109" s="41" t="s">
        <v>201</v>
      </c>
      <c r="C109" s="41" t="s">
        <v>202</v>
      </c>
      <c r="D109" s="41" t="s">
        <v>258</v>
      </c>
      <c r="E109" s="41" t="s">
        <v>274</v>
      </c>
      <c r="F109" s="42">
        <f t="shared" si="2"/>
        <v>87</v>
      </c>
      <c r="G109" s="41" t="s">
        <v>90</v>
      </c>
      <c r="H109" s="56" t="s">
        <v>91</v>
      </c>
      <c r="I109" s="42">
        <v>0</v>
      </c>
      <c r="J109" s="56" t="s">
        <v>63</v>
      </c>
      <c r="K109" s="42">
        <v>1</v>
      </c>
      <c r="L109" s="42"/>
      <c r="M109" s="44" t="s">
        <v>272</v>
      </c>
      <c r="N109" s="42">
        <v>1</v>
      </c>
      <c r="O109" s="42"/>
      <c r="P109" s="45" t="s">
        <v>266</v>
      </c>
      <c r="Q109" s="43">
        <v>0</v>
      </c>
      <c r="R109" s="42" t="s">
        <v>63</v>
      </c>
      <c r="S109" s="44"/>
      <c r="T109" s="43">
        <v>104</v>
      </c>
      <c r="U109" s="41" t="str">
        <f t="shared" si="0"/>
        <v>gross scope 3 GHG emissions from financial investments tCO2eq fy</v>
      </c>
      <c r="V109" s="41" t="s">
        <v>142</v>
      </c>
      <c r="W109" s="41" t="s">
        <v>90</v>
      </c>
      <c r="X109" s="45" t="s">
        <v>91</v>
      </c>
      <c r="Y109" s="46" t="s">
        <v>80</v>
      </c>
      <c r="Z109" s="44" t="s">
        <v>207</v>
      </c>
      <c r="AA109" s="47">
        <v>1</v>
      </c>
      <c r="AB109" s="47" t="s">
        <v>207</v>
      </c>
      <c r="AC109" s="48">
        <f t="shared" si="1"/>
        <v>1</v>
      </c>
    </row>
    <row r="110" spans="1:29" x14ac:dyDescent="0.2">
      <c r="A110" s="41" t="s">
        <v>193</v>
      </c>
      <c r="B110" s="41" t="s">
        <v>201</v>
      </c>
      <c r="C110" s="41" t="s">
        <v>202</v>
      </c>
      <c r="D110" s="41" t="s">
        <v>258</v>
      </c>
      <c r="E110" s="41" t="s">
        <v>274</v>
      </c>
      <c r="F110" s="42">
        <f t="shared" si="2"/>
        <v>88</v>
      </c>
      <c r="G110" s="41" t="s">
        <v>90</v>
      </c>
      <c r="H110" s="56" t="s">
        <v>99</v>
      </c>
      <c r="I110" s="42">
        <v>0</v>
      </c>
      <c r="J110" s="56" t="s">
        <v>63</v>
      </c>
      <c r="K110" s="42">
        <v>1</v>
      </c>
      <c r="L110" s="42"/>
      <c r="M110" s="44" t="s">
        <v>205</v>
      </c>
      <c r="N110" s="42">
        <v>1</v>
      </c>
      <c r="O110" s="42"/>
      <c r="P110" s="45" t="s">
        <v>206</v>
      </c>
      <c r="Q110" s="43">
        <v>0</v>
      </c>
      <c r="R110" s="42" t="s">
        <v>63</v>
      </c>
      <c r="S110" s="44"/>
      <c r="T110" s="43">
        <v>105</v>
      </c>
      <c r="U110" s="41" t="str">
        <f t="shared" si="0"/>
        <v>gross scope 3 GHG emissions from financial investments tCO2eq fy-1</v>
      </c>
      <c r="V110" s="41" t="s">
        <v>142</v>
      </c>
      <c r="W110" s="41" t="s">
        <v>90</v>
      </c>
      <c r="X110" s="45" t="s">
        <v>99</v>
      </c>
      <c r="Y110" s="46" t="s">
        <v>80</v>
      </c>
      <c r="Z110" s="44" t="s">
        <v>207</v>
      </c>
      <c r="AA110" s="44">
        <v>1</v>
      </c>
      <c r="AB110" s="44" t="s">
        <v>207</v>
      </c>
      <c r="AC110" s="48">
        <f t="shared" si="1"/>
        <v>0</v>
      </c>
    </row>
    <row r="111" spans="1:29" x14ac:dyDescent="0.2">
      <c r="A111" s="41" t="s">
        <v>193</v>
      </c>
      <c r="B111" s="41" t="s">
        <v>201</v>
      </c>
      <c r="C111" s="41" t="s">
        <v>202</v>
      </c>
      <c r="D111" s="41" t="s">
        <v>258</v>
      </c>
      <c r="E111" s="41" t="s">
        <v>274</v>
      </c>
      <c r="F111" s="42">
        <f t="shared" si="2"/>
        <v>89</v>
      </c>
      <c r="G111" s="41" t="s">
        <v>90</v>
      </c>
      <c r="H111" s="56" t="s">
        <v>100</v>
      </c>
      <c r="I111" s="42">
        <v>0</v>
      </c>
      <c r="J111" s="56" t="s">
        <v>63</v>
      </c>
      <c r="K111" s="42">
        <v>1</v>
      </c>
      <c r="L111" s="42"/>
      <c r="M111" s="44" t="s">
        <v>205</v>
      </c>
      <c r="N111" s="42">
        <v>1</v>
      </c>
      <c r="O111" s="42"/>
      <c r="P111" s="45" t="s">
        <v>206</v>
      </c>
      <c r="Q111" s="43">
        <v>0</v>
      </c>
      <c r="R111" s="42" t="s">
        <v>63</v>
      </c>
      <c r="S111" s="44"/>
      <c r="T111" s="43">
        <v>106</v>
      </c>
      <c r="U111" s="41" t="str">
        <f t="shared" si="0"/>
        <v>gross scope 3 GHG emissions from financial investments tCO2eq base y</v>
      </c>
      <c r="V111" s="41" t="s">
        <v>142</v>
      </c>
      <c r="W111" s="41" t="s">
        <v>90</v>
      </c>
      <c r="X111" s="45" t="s">
        <v>100</v>
      </c>
      <c r="Y111" s="46" t="s">
        <v>80</v>
      </c>
      <c r="Z111" s="44" t="s">
        <v>207</v>
      </c>
      <c r="AA111" s="47">
        <v>1</v>
      </c>
      <c r="AB111" s="47" t="s">
        <v>207</v>
      </c>
      <c r="AC111" s="48">
        <f t="shared" si="1"/>
        <v>1</v>
      </c>
    </row>
    <row r="112" spans="1:29" x14ac:dyDescent="0.2">
      <c r="A112" s="41" t="s">
        <v>193</v>
      </c>
      <c r="B112" s="41" t="s">
        <v>201</v>
      </c>
      <c r="C112" s="41" t="s">
        <v>202</v>
      </c>
      <c r="D112" s="41" t="s">
        <v>258</v>
      </c>
      <c r="E112" s="41" t="s">
        <v>274</v>
      </c>
      <c r="F112" s="42">
        <f t="shared" si="2"/>
        <v>90</v>
      </c>
      <c r="G112" s="41" t="s">
        <v>101</v>
      </c>
      <c r="H112" s="56" t="s">
        <v>102</v>
      </c>
      <c r="I112" s="42">
        <v>0</v>
      </c>
      <c r="J112" s="56" t="s">
        <v>63</v>
      </c>
      <c r="K112" s="42">
        <v>1</v>
      </c>
      <c r="L112" s="42"/>
      <c r="M112" s="44" t="s">
        <v>205</v>
      </c>
      <c r="N112" s="42">
        <v>1</v>
      </c>
      <c r="O112" s="42"/>
      <c r="P112" s="45" t="s">
        <v>206</v>
      </c>
      <c r="Q112" s="43">
        <v>0</v>
      </c>
      <c r="R112" s="42" t="s">
        <v>63</v>
      </c>
      <c r="S112" s="44"/>
      <c r="T112" s="43">
        <v>107</v>
      </c>
      <c r="U112" s="41" t="str">
        <f t="shared" si="0"/>
        <v>gross scope 3 GHG emissions from financial investments perc fy/fy-1</v>
      </c>
      <c r="V112" s="41" t="s">
        <v>142</v>
      </c>
      <c r="W112" s="41" t="s">
        <v>101</v>
      </c>
      <c r="X112" s="45" t="s">
        <v>102</v>
      </c>
      <c r="Y112" s="46" t="s">
        <v>80</v>
      </c>
      <c r="Z112" s="44" t="s">
        <v>207</v>
      </c>
      <c r="AA112" s="44">
        <v>1</v>
      </c>
      <c r="AB112" s="44" t="s">
        <v>207</v>
      </c>
      <c r="AC112" s="48">
        <f t="shared" si="1"/>
        <v>0</v>
      </c>
    </row>
    <row r="113" spans="1:29" x14ac:dyDescent="0.2">
      <c r="A113" s="41" t="s">
        <v>193</v>
      </c>
      <c r="B113" s="41" t="s">
        <v>201</v>
      </c>
      <c r="C113" s="41" t="s">
        <v>202</v>
      </c>
      <c r="D113" s="41" t="s">
        <v>258</v>
      </c>
      <c r="E113" s="41" t="s">
        <v>274</v>
      </c>
      <c r="F113" s="42">
        <f t="shared" si="2"/>
        <v>91</v>
      </c>
      <c r="G113" s="41" t="s">
        <v>90</v>
      </c>
      <c r="H113" s="56">
        <v>2025</v>
      </c>
      <c r="I113" s="42">
        <v>0</v>
      </c>
      <c r="J113" s="56" t="s">
        <v>63</v>
      </c>
      <c r="K113" s="42">
        <v>1</v>
      </c>
      <c r="L113" s="42"/>
      <c r="M113" s="44" t="s">
        <v>205</v>
      </c>
      <c r="N113" s="42">
        <v>1</v>
      </c>
      <c r="O113" s="42"/>
      <c r="P113" s="45" t="s">
        <v>206</v>
      </c>
      <c r="Q113" s="43">
        <v>0</v>
      </c>
      <c r="R113" s="42" t="s">
        <v>63</v>
      </c>
      <c r="S113" s="44"/>
      <c r="T113" s="43">
        <v>108</v>
      </c>
      <c r="U113" s="41" t="str">
        <f t="shared" si="0"/>
        <v>gross scope 3 GHG emissions from financial investments tCO2eq 2025</v>
      </c>
      <c r="V113" s="41" t="s">
        <v>142</v>
      </c>
      <c r="W113" s="41" t="s">
        <v>90</v>
      </c>
      <c r="X113" s="45">
        <v>2025</v>
      </c>
      <c r="Y113" s="46" t="s">
        <v>80</v>
      </c>
      <c r="Z113" s="44" t="s">
        <v>207</v>
      </c>
      <c r="AA113" s="47">
        <v>1</v>
      </c>
      <c r="AB113" s="47" t="s">
        <v>207</v>
      </c>
      <c r="AC113" s="48">
        <f t="shared" si="1"/>
        <v>1</v>
      </c>
    </row>
    <row r="114" spans="1:29" x14ac:dyDescent="0.2">
      <c r="A114" s="41" t="s">
        <v>193</v>
      </c>
      <c r="B114" s="41" t="s">
        <v>201</v>
      </c>
      <c r="C114" s="41" t="s">
        <v>202</v>
      </c>
      <c r="D114" s="41" t="s">
        <v>258</v>
      </c>
      <c r="E114" s="41" t="s">
        <v>274</v>
      </c>
      <c r="F114" s="42">
        <f t="shared" si="2"/>
        <v>92</v>
      </c>
      <c r="G114" s="41" t="s">
        <v>90</v>
      </c>
      <c r="H114" s="56">
        <v>2030</v>
      </c>
      <c r="I114" s="42">
        <v>0</v>
      </c>
      <c r="J114" s="56" t="s">
        <v>63</v>
      </c>
      <c r="K114" s="42">
        <v>1</v>
      </c>
      <c r="L114" s="42"/>
      <c r="M114" s="44" t="s">
        <v>205</v>
      </c>
      <c r="N114" s="42">
        <v>1</v>
      </c>
      <c r="O114" s="42"/>
      <c r="P114" s="45" t="s">
        <v>206</v>
      </c>
      <c r="Q114" s="43">
        <v>0</v>
      </c>
      <c r="R114" s="42" t="s">
        <v>63</v>
      </c>
      <c r="S114" s="44"/>
      <c r="T114" s="43">
        <v>109</v>
      </c>
      <c r="U114" s="41" t="str">
        <f t="shared" si="0"/>
        <v>gross scope 3 GHG emissions from financial investments tCO2eq 2030</v>
      </c>
      <c r="V114" s="41" t="s">
        <v>142</v>
      </c>
      <c r="W114" s="41" t="s">
        <v>90</v>
      </c>
      <c r="X114" s="45">
        <v>2030</v>
      </c>
      <c r="Y114" s="46" t="s">
        <v>80</v>
      </c>
      <c r="Z114" s="44" t="s">
        <v>207</v>
      </c>
      <c r="AA114" s="44">
        <v>1</v>
      </c>
      <c r="AB114" s="44" t="s">
        <v>207</v>
      </c>
      <c r="AC114" s="48">
        <f t="shared" si="1"/>
        <v>0</v>
      </c>
    </row>
    <row r="115" spans="1:29" x14ac:dyDescent="0.2">
      <c r="A115" s="41" t="s">
        <v>193</v>
      </c>
      <c r="B115" s="41" t="s">
        <v>201</v>
      </c>
      <c r="C115" s="41" t="s">
        <v>202</v>
      </c>
      <c r="D115" s="41" t="s">
        <v>258</v>
      </c>
      <c r="E115" s="41" t="s">
        <v>274</v>
      </c>
      <c r="F115" s="42">
        <f t="shared" si="2"/>
        <v>93</v>
      </c>
      <c r="G115" s="41" t="s">
        <v>90</v>
      </c>
      <c r="H115" s="56">
        <v>2050</v>
      </c>
      <c r="I115" s="42">
        <v>0</v>
      </c>
      <c r="J115" s="56" t="s">
        <v>63</v>
      </c>
      <c r="K115" s="42">
        <v>0.5</v>
      </c>
      <c r="L115" s="42"/>
      <c r="M115" s="44" t="s">
        <v>205</v>
      </c>
      <c r="N115" s="42">
        <v>0.5</v>
      </c>
      <c r="O115" s="42"/>
      <c r="P115" s="45" t="s">
        <v>206</v>
      </c>
      <c r="Q115" s="43">
        <v>0</v>
      </c>
      <c r="R115" s="42" t="s">
        <v>63</v>
      </c>
      <c r="S115" s="44"/>
      <c r="T115" s="43">
        <v>110</v>
      </c>
      <c r="U115" s="41" t="str">
        <f t="shared" si="0"/>
        <v>gross scope 3 GHG emissions from financial investments tCO2eq 2050</v>
      </c>
      <c r="V115" s="41" t="s">
        <v>142</v>
      </c>
      <c r="W115" s="41" t="s">
        <v>90</v>
      </c>
      <c r="X115" s="45">
        <v>2050</v>
      </c>
      <c r="Y115" s="46" t="s">
        <v>80</v>
      </c>
      <c r="Z115" s="44" t="s">
        <v>207</v>
      </c>
      <c r="AA115" s="47">
        <v>1</v>
      </c>
      <c r="AB115" s="47" t="s">
        <v>207</v>
      </c>
      <c r="AC115" s="48">
        <f t="shared" si="1"/>
        <v>1</v>
      </c>
    </row>
    <row r="116" spans="1:29" x14ac:dyDescent="0.2">
      <c r="A116" s="41" t="s">
        <v>193</v>
      </c>
      <c r="B116" s="41" t="s">
        <v>201</v>
      </c>
      <c r="C116" s="41" t="s">
        <v>202</v>
      </c>
      <c r="D116" s="41" t="s">
        <v>258</v>
      </c>
      <c r="E116" s="41" t="s">
        <v>107</v>
      </c>
      <c r="F116" s="42">
        <v>94</v>
      </c>
      <c r="G116" s="41" t="s">
        <v>107</v>
      </c>
      <c r="H116" s="56" t="s">
        <v>91</v>
      </c>
      <c r="I116" s="42">
        <v>1</v>
      </c>
      <c r="J116" s="46" t="s">
        <v>232</v>
      </c>
      <c r="K116" s="42">
        <v>0</v>
      </c>
      <c r="L116" s="42"/>
      <c r="M116" s="44" t="s">
        <v>233</v>
      </c>
      <c r="N116" s="42">
        <v>0</v>
      </c>
      <c r="O116" s="42"/>
      <c r="P116" s="45" t="s">
        <v>234</v>
      </c>
      <c r="Q116" s="43">
        <v>0</v>
      </c>
      <c r="R116" s="42" t="s">
        <v>63</v>
      </c>
      <c r="S116" s="44"/>
      <c r="T116" s="43">
        <v>111</v>
      </c>
      <c r="U116" s="41" t="str">
        <f t="shared" si="0"/>
        <v>scope 3 GHG emissions per net turnover intensity fy</v>
      </c>
      <c r="V116" s="41" t="s">
        <v>143</v>
      </c>
      <c r="W116" s="41" t="s">
        <v>107</v>
      </c>
      <c r="X116" s="45" t="s">
        <v>91</v>
      </c>
      <c r="Y116" s="46" t="s">
        <v>78</v>
      </c>
      <c r="Z116" s="44">
        <v>1</v>
      </c>
      <c r="AA116" s="44" t="s">
        <v>207</v>
      </c>
      <c r="AB116" s="44" t="s">
        <v>207</v>
      </c>
      <c r="AC116" s="48">
        <f t="shared" si="1"/>
        <v>0</v>
      </c>
    </row>
    <row r="117" spans="1:29" x14ac:dyDescent="0.2">
      <c r="A117" s="41" t="s">
        <v>193</v>
      </c>
      <c r="B117" s="41" t="s">
        <v>201</v>
      </c>
      <c r="C117" s="41" t="s">
        <v>202</v>
      </c>
      <c r="D117" s="41" t="s">
        <v>258</v>
      </c>
      <c r="E117" s="41" t="s">
        <v>107</v>
      </c>
      <c r="F117" s="42">
        <v>94</v>
      </c>
      <c r="G117" s="41" t="s">
        <v>107</v>
      </c>
      <c r="H117" s="56" t="s">
        <v>91</v>
      </c>
      <c r="I117" s="42">
        <v>1</v>
      </c>
      <c r="J117" s="46" t="s">
        <v>232</v>
      </c>
      <c r="K117" s="42">
        <v>0</v>
      </c>
      <c r="L117" s="42"/>
      <c r="M117" s="44" t="s">
        <v>233</v>
      </c>
      <c r="N117" s="42">
        <v>0</v>
      </c>
      <c r="O117" s="42"/>
      <c r="P117" s="45" t="s">
        <v>234</v>
      </c>
      <c r="Q117" s="43">
        <v>0</v>
      </c>
      <c r="R117" s="42" t="s">
        <v>63</v>
      </c>
      <c r="S117" s="44"/>
      <c r="T117" s="43">
        <v>112</v>
      </c>
      <c r="U117" s="41" t="str">
        <f t="shared" si="0"/>
        <v>scope 3 GHG emissions per any unit of physical or economic output intensity fy</v>
      </c>
      <c r="V117" s="41" t="s">
        <v>144</v>
      </c>
      <c r="W117" s="41" t="s">
        <v>107</v>
      </c>
      <c r="X117" s="45" t="s">
        <v>91</v>
      </c>
      <c r="Y117" s="46" t="s">
        <v>80</v>
      </c>
      <c r="Z117" s="44">
        <v>1</v>
      </c>
      <c r="AA117" s="44" t="s">
        <v>207</v>
      </c>
      <c r="AB117" s="44" t="s">
        <v>207</v>
      </c>
      <c r="AC117" s="48">
        <f t="shared" si="1"/>
        <v>0</v>
      </c>
    </row>
    <row r="118" spans="1:29" x14ac:dyDescent="0.2">
      <c r="A118" s="41" t="s">
        <v>193</v>
      </c>
      <c r="B118" s="41" t="s">
        <v>201</v>
      </c>
      <c r="C118" s="41" t="s">
        <v>202</v>
      </c>
      <c r="D118" s="41" t="s">
        <v>258</v>
      </c>
      <c r="E118" s="41" t="s">
        <v>107</v>
      </c>
      <c r="F118" s="42">
        <v>94</v>
      </c>
      <c r="G118" s="41" t="s">
        <v>107</v>
      </c>
      <c r="H118" s="56" t="s">
        <v>91</v>
      </c>
      <c r="I118" s="42">
        <v>1</v>
      </c>
      <c r="J118" s="46" t="s">
        <v>232</v>
      </c>
      <c r="K118" s="42">
        <v>0</v>
      </c>
      <c r="L118" s="42"/>
      <c r="M118" s="44" t="s">
        <v>233</v>
      </c>
      <c r="N118" s="42">
        <v>0</v>
      </c>
      <c r="O118" s="42"/>
      <c r="P118" s="45" t="s">
        <v>234</v>
      </c>
      <c r="Q118" s="43">
        <v>0</v>
      </c>
      <c r="R118" s="42" t="s">
        <v>63</v>
      </c>
      <c r="S118" s="44"/>
      <c r="T118" s="43">
        <v>113</v>
      </c>
      <c r="U118" s="41" t="str">
        <f t="shared" si="0"/>
        <v>scope 3 GHG emissions per any denominator intensity fy</v>
      </c>
      <c r="V118" s="41" t="s">
        <v>145</v>
      </c>
      <c r="W118" s="41" t="s">
        <v>107</v>
      </c>
      <c r="X118" s="45" t="s">
        <v>91</v>
      </c>
      <c r="Y118" s="46" t="s">
        <v>80</v>
      </c>
      <c r="Z118" s="44">
        <v>0</v>
      </c>
      <c r="AA118" s="44" t="s">
        <v>207</v>
      </c>
      <c r="AB118" s="44" t="s">
        <v>207</v>
      </c>
      <c r="AC118" s="48">
        <f t="shared" si="1"/>
        <v>0</v>
      </c>
    </row>
    <row r="119" spans="1:29" x14ac:dyDescent="0.2">
      <c r="A119" s="41" t="s">
        <v>193</v>
      </c>
      <c r="B119" s="41" t="s">
        <v>201</v>
      </c>
      <c r="C119" s="41" t="s">
        <v>202</v>
      </c>
      <c r="D119" s="41" t="s">
        <v>258</v>
      </c>
      <c r="E119" s="41" t="s">
        <v>107</v>
      </c>
      <c r="F119" s="42">
        <v>95</v>
      </c>
      <c r="G119" s="41" t="s">
        <v>107</v>
      </c>
      <c r="H119" s="56" t="s">
        <v>99</v>
      </c>
      <c r="I119" s="42">
        <v>0</v>
      </c>
      <c r="J119" s="56" t="s">
        <v>63</v>
      </c>
      <c r="K119" s="42">
        <v>0</v>
      </c>
      <c r="L119" s="42"/>
      <c r="M119" s="44" t="s">
        <v>233</v>
      </c>
      <c r="N119" s="42">
        <v>0</v>
      </c>
      <c r="O119" s="42"/>
      <c r="P119" s="45" t="s">
        <v>234</v>
      </c>
      <c r="Q119" s="43">
        <v>0</v>
      </c>
      <c r="R119" s="42" t="s">
        <v>63</v>
      </c>
      <c r="S119" s="44"/>
      <c r="T119" s="43">
        <v>114</v>
      </c>
      <c r="U119" s="41" t="str">
        <f t="shared" si="0"/>
        <v>scope 3 GHG emissions per net turnover intensity fy-1</v>
      </c>
      <c r="V119" s="41" t="s">
        <v>143</v>
      </c>
      <c r="W119" s="41" t="s">
        <v>107</v>
      </c>
      <c r="X119" s="45" t="s">
        <v>99</v>
      </c>
      <c r="Y119" s="46" t="s">
        <v>78</v>
      </c>
      <c r="Z119" s="44" t="s">
        <v>207</v>
      </c>
      <c r="AA119" s="47" t="s">
        <v>207</v>
      </c>
      <c r="AB119" s="47" t="s">
        <v>207</v>
      </c>
      <c r="AC119" s="48">
        <f t="shared" si="1"/>
        <v>1</v>
      </c>
    </row>
    <row r="120" spans="1:29" x14ac:dyDescent="0.2">
      <c r="A120" s="41" t="s">
        <v>193</v>
      </c>
      <c r="B120" s="41" t="s">
        <v>201</v>
      </c>
      <c r="C120" s="41" t="s">
        <v>202</v>
      </c>
      <c r="D120" s="41" t="s">
        <v>258</v>
      </c>
      <c r="E120" s="41" t="s">
        <v>107</v>
      </c>
      <c r="F120" s="42">
        <v>95</v>
      </c>
      <c r="G120" s="41" t="s">
        <v>107</v>
      </c>
      <c r="H120" s="56" t="s">
        <v>99</v>
      </c>
      <c r="I120" s="42">
        <v>0</v>
      </c>
      <c r="J120" s="56" t="s">
        <v>63</v>
      </c>
      <c r="K120" s="42">
        <v>0</v>
      </c>
      <c r="L120" s="42"/>
      <c r="M120" s="44" t="s">
        <v>233</v>
      </c>
      <c r="N120" s="42">
        <v>0</v>
      </c>
      <c r="O120" s="42"/>
      <c r="P120" s="45" t="s">
        <v>234</v>
      </c>
      <c r="Q120" s="43">
        <v>0</v>
      </c>
      <c r="R120" s="42" t="s">
        <v>63</v>
      </c>
      <c r="S120" s="44"/>
      <c r="T120" s="43">
        <v>115</v>
      </c>
      <c r="U120" s="41" t="str">
        <f t="shared" si="0"/>
        <v>scope 3 GHG emissions per any unit of physical or economic output intensity fy-1</v>
      </c>
      <c r="V120" s="41" t="s">
        <v>144</v>
      </c>
      <c r="W120" s="41" t="s">
        <v>107</v>
      </c>
      <c r="X120" s="45" t="s">
        <v>99</v>
      </c>
      <c r="Y120" s="46" t="s">
        <v>80</v>
      </c>
      <c r="Z120" s="44" t="s">
        <v>207</v>
      </c>
      <c r="AA120" s="47" t="s">
        <v>207</v>
      </c>
      <c r="AB120" s="47" t="s">
        <v>207</v>
      </c>
      <c r="AC120" s="48">
        <f t="shared" si="1"/>
        <v>1</v>
      </c>
    </row>
    <row r="121" spans="1:29" x14ac:dyDescent="0.2">
      <c r="A121" s="41" t="s">
        <v>193</v>
      </c>
      <c r="B121" s="41" t="s">
        <v>201</v>
      </c>
      <c r="C121" s="41" t="s">
        <v>202</v>
      </c>
      <c r="D121" s="41" t="s">
        <v>258</v>
      </c>
      <c r="E121" s="41" t="s">
        <v>107</v>
      </c>
      <c r="F121" s="42">
        <v>95</v>
      </c>
      <c r="G121" s="41" t="s">
        <v>107</v>
      </c>
      <c r="H121" s="56" t="s">
        <v>99</v>
      </c>
      <c r="I121" s="42">
        <v>0</v>
      </c>
      <c r="J121" s="56" t="s">
        <v>63</v>
      </c>
      <c r="K121" s="42">
        <v>0</v>
      </c>
      <c r="L121" s="42"/>
      <c r="M121" s="44" t="s">
        <v>233</v>
      </c>
      <c r="N121" s="42">
        <v>0</v>
      </c>
      <c r="O121" s="42"/>
      <c r="P121" s="45" t="s">
        <v>234</v>
      </c>
      <c r="Q121" s="43">
        <v>0</v>
      </c>
      <c r="R121" s="42" t="s">
        <v>63</v>
      </c>
      <c r="S121" s="44"/>
      <c r="T121" s="43">
        <v>116</v>
      </c>
      <c r="U121" s="41" t="str">
        <f t="shared" si="0"/>
        <v>scope 3 GHG emissions per any denominator intensity fy-1</v>
      </c>
      <c r="V121" s="41" t="s">
        <v>145</v>
      </c>
      <c r="W121" s="41" t="s">
        <v>107</v>
      </c>
      <c r="X121" s="45" t="s">
        <v>99</v>
      </c>
      <c r="Y121" s="46" t="s">
        <v>80</v>
      </c>
      <c r="Z121" s="44" t="s">
        <v>207</v>
      </c>
      <c r="AA121" s="47" t="s">
        <v>207</v>
      </c>
      <c r="AB121" s="47" t="s">
        <v>207</v>
      </c>
      <c r="AC121" s="48">
        <f t="shared" si="1"/>
        <v>1</v>
      </c>
    </row>
    <row r="122" spans="1:29" x14ac:dyDescent="0.2">
      <c r="A122" s="41" t="s">
        <v>193</v>
      </c>
      <c r="B122" s="41" t="s">
        <v>201</v>
      </c>
      <c r="C122" s="41" t="s">
        <v>202</v>
      </c>
      <c r="D122" s="41" t="s">
        <v>258</v>
      </c>
      <c r="E122" s="41" t="s">
        <v>275</v>
      </c>
      <c r="F122" s="42">
        <v>119</v>
      </c>
      <c r="G122" s="41" t="s">
        <v>101</v>
      </c>
      <c r="H122" s="56" t="s">
        <v>91</v>
      </c>
      <c r="I122" s="42">
        <v>0</v>
      </c>
      <c r="J122" s="56" t="s">
        <v>63</v>
      </c>
      <c r="K122" s="42">
        <v>1</v>
      </c>
      <c r="L122" s="42"/>
      <c r="M122" s="44" t="s">
        <v>276</v>
      </c>
      <c r="N122" s="42">
        <v>1</v>
      </c>
      <c r="O122" s="42"/>
      <c r="P122" s="45" t="s">
        <v>277</v>
      </c>
      <c r="Q122" s="43">
        <v>0</v>
      </c>
      <c r="R122" s="42" t="s">
        <v>63</v>
      </c>
      <c r="S122" s="44"/>
      <c r="T122" s="43">
        <v>153</v>
      </c>
      <c r="U122" s="41" t="str">
        <f t="shared" si="0"/>
        <v>the percentage of emissions calculated using primary data obtained from suppliers or other value chain partners perc fy</v>
      </c>
      <c r="V122" s="41" t="s">
        <v>165</v>
      </c>
      <c r="W122" s="41" t="s">
        <v>101</v>
      </c>
      <c r="X122" s="45" t="s">
        <v>91</v>
      </c>
      <c r="Y122" s="46" t="s">
        <v>80</v>
      </c>
      <c r="Z122" s="44" t="s">
        <v>207</v>
      </c>
      <c r="AA122" s="44">
        <v>1</v>
      </c>
      <c r="AB122" s="44" t="s">
        <v>207</v>
      </c>
      <c r="AC122" s="48">
        <f t="shared" si="1"/>
        <v>0</v>
      </c>
    </row>
    <row r="123" spans="1:29" x14ac:dyDescent="0.2">
      <c r="A123" s="41" t="s">
        <v>193</v>
      </c>
      <c r="B123" s="41" t="s">
        <v>201</v>
      </c>
      <c r="C123" s="41" t="s">
        <v>202</v>
      </c>
      <c r="D123" s="41" t="s">
        <v>258</v>
      </c>
      <c r="E123" s="41" t="s">
        <v>226</v>
      </c>
      <c r="F123" s="42">
        <v>120</v>
      </c>
      <c r="G123" s="41" t="s">
        <v>90</v>
      </c>
      <c r="H123" s="56" t="s">
        <v>91</v>
      </c>
      <c r="I123" s="42">
        <v>0</v>
      </c>
      <c r="J123" s="56" t="s">
        <v>63</v>
      </c>
      <c r="K123" s="42">
        <v>1</v>
      </c>
      <c r="L123" s="42"/>
      <c r="M123" s="44" t="s">
        <v>278</v>
      </c>
      <c r="N123" s="42">
        <v>1</v>
      </c>
      <c r="O123" s="42"/>
      <c r="P123" s="45" t="s">
        <v>279</v>
      </c>
      <c r="Q123" s="43">
        <v>0</v>
      </c>
      <c r="R123" s="42" t="s">
        <v>63</v>
      </c>
      <c r="S123" s="44"/>
      <c r="T123" s="43">
        <v>154</v>
      </c>
      <c r="U123" s="41" t="str">
        <f t="shared" si="0"/>
        <v>part of scope 3 emissions that arise from biogenic emissions of CO2 from the combustion or biodegradation of biomass  fy</v>
      </c>
      <c r="V123" s="41" t="s">
        <v>166</v>
      </c>
      <c r="W123" s="41"/>
      <c r="X123" s="45" t="s">
        <v>91</v>
      </c>
      <c r="Y123" s="46" t="s">
        <v>80</v>
      </c>
      <c r="Z123" s="44" t="s">
        <v>207</v>
      </c>
      <c r="AA123" s="44">
        <v>1</v>
      </c>
      <c r="AB123" s="44" t="s">
        <v>207</v>
      </c>
      <c r="AC123" s="48">
        <f t="shared" si="1"/>
        <v>1</v>
      </c>
    </row>
    <row r="124" spans="1:29" x14ac:dyDescent="0.2">
      <c r="A124" s="41" t="s">
        <v>193</v>
      </c>
      <c r="B124" s="41" t="s">
        <v>201</v>
      </c>
      <c r="C124" s="41" t="s">
        <v>202</v>
      </c>
      <c r="D124" s="41" t="s">
        <v>258</v>
      </c>
      <c r="E124" s="41" t="s">
        <v>280</v>
      </c>
      <c r="F124" s="42">
        <v>121</v>
      </c>
      <c r="G124" s="41" t="s">
        <v>77</v>
      </c>
      <c r="H124" s="56" t="s">
        <v>91</v>
      </c>
      <c r="I124" s="42">
        <v>0</v>
      </c>
      <c r="J124" s="56" t="s">
        <v>63</v>
      </c>
      <c r="K124" s="42">
        <v>1</v>
      </c>
      <c r="L124" s="42"/>
      <c r="M124" s="44" t="s">
        <v>281</v>
      </c>
      <c r="N124" s="42">
        <v>1</v>
      </c>
      <c r="O124" s="42"/>
      <c r="P124" s="45" t="s">
        <v>282</v>
      </c>
      <c r="Q124" s="43">
        <v>0</v>
      </c>
      <c r="R124" s="42" t="s">
        <v>63</v>
      </c>
      <c r="S124" s="44"/>
      <c r="T124" s="43">
        <v>155</v>
      </c>
      <c r="U124" s="41" t="str">
        <f t="shared" si="0"/>
        <v>a list of Scope 3 GHG emissions categories included in and excluded from the inventory with a justification for excluded Scope 3 categories  fy</v>
      </c>
      <c r="V124" s="41" t="s">
        <v>167</v>
      </c>
      <c r="W124" s="41"/>
      <c r="X124" s="45" t="s">
        <v>91</v>
      </c>
      <c r="Y124" s="46" t="s">
        <v>80</v>
      </c>
      <c r="Z124" s="44" t="s">
        <v>207</v>
      </c>
      <c r="AA124" s="44">
        <v>1</v>
      </c>
      <c r="AB124" s="44" t="s">
        <v>207</v>
      </c>
      <c r="AC124" s="48">
        <f t="shared" si="1"/>
        <v>0</v>
      </c>
    </row>
    <row r="125" spans="1:29" x14ac:dyDescent="0.2">
      <c r="A125" s="41" t="s">
        <v>193</v>
      </c>
      <c r="B125" s="41" t="s">
        <v>201</v>
      </c>
      <c r="C125" s="41" t="s">
        <v>202</v>
      </c>
      <c r="D125" s="41" t="s">
        <v>258</v>
      </c>
      <c r="E125" s="41" t="s">
        <v>283</v>
      </c>
      <c r="F125" s="42">
        <v>122</v>
      </c>
      <c r="G125" s="41" t="s">
        <v>77</v>
      </c>
      <c r="H125" s="56" t="s">
        <v>91</v>
      </c>
      <c r="I125" s="42">
        <v>0</v>
      </c>
      <c r="J125" s="56" t="s">
        <v>63</v>
      </c>
      <c r="K125" s="42">
        <v>1</v>
      </c>
      <c r="L125" s="42"/>
      <c r="M125" s="44" t="s">
        <v>284</v>
      </c>
      <c r="N125" s="42">
        <v>1</v>
      </c>
      <c r="O125" s="42"/>
      <c r="P125" s="45" t="s">
        <v>285</v>
      </c>
      <c r="Q125" s="43">
        <v>0</v>
      </c>
      <c r="R125" s="42" t="s">
        <v>63</v>
      </c>
      <c r="S125" s="44"/>
      <c r="T125" s="43">
        <v>156</v>
      </c>
      <c r="U125" s="41" t="str">
        <f t="shared" si="0"/>
        <v>for each significant Scope 3 category: reporting boundaries considered  fy</v>
      </c>
      <c r="V125" s="41" t="s">
        <v>168</v>
      </c>
      <c r="W125" s="41"/>
      <c r="X125" s="45" t="s">
        <v>91</v>
      </c>
      <c r="Y125" s="46" t="s">
        <v>80</v>
      </c>
      <c r="Z125" s="44" t="s">
        <v>207</v>
      </c>
      <c r="AA125" s="44">
        <v>1</v>
      </c>
      <c r="AB125" s="44" t="s">
        <v>207</v>
      </c>
      <c r="AC125" s="48">
        <f t="shared" si="1"/>
        <v>1</v>
      </c>
    </row>
    <row r="126" spans="1:29" x14ac:dyDescent="0.2">
      <c r="A126" s="41" t="s">
        <v>193</v>
      </c>
      <c r="B126" s="41" t="s">
        <v>201</v>
      </c>
      <c r="C126" s="41" t="s">
        <v>202</v>
      </c>
      <c r="D126" s="41" t="s">
        <v>258</v>
      </c>
      <c r="E126" s="41" t="s">
        <v>286</v>
      </c>
      <c r="F126" s="42">
        <v>123</v>
      </c>
      <c r="G126" s="41" t="s">
        <v>77</v>
      </c>
      <c r="H126" s="56" t="s">
        <v>91</v>
      </c>
      <c r="I126" s="42">
        <v>0</v>
      </c>
      <c r="J126" s="56" t="s">
        <v>63</v>
      </c>
      <c r="K126" s="42">
        <v>1</v>
      </c>
      <c r="L126" s="42"/>
      <c r="M126" s="44" t="s">
        <v>284</v>
      </c>
      <c r="N126" s="42">
        <v>1</v>
      </c>
      <c r="O126" s="42"/>
      <c r="P126" s="45" t="s">
        <v>285</v>
      </c>
      <c r="Q126" s="43">
        <v>0</v>
      </c>
      <c r="R126" s="42" t="s">
        <v>63</v>
      </c>
      <c r="S126" s="44"/>
      <c r="T126" s="43">
        <v>157</v>
      </c>
      <c r="U126" s="41" t="str">
        <f t="shared" si="0"/>
        <v>for each significant Scope 3 category: calculation methods for estimation  fy</v>
      </c>
      <c r="V126" s="41" t="s">
        <v>169</v>
      </c>
      <c r="W126" s="41"/>
      <c r="X126" s="45" t="s">
        <v>91</v>
      </c>
      <c r="Y126" s="46" t="s">
        <v>80</v>
      </c>
      <c r="Z126" s="44" t="s">
        <v>207</v>
      </c>
      <c r="AA126" s="44">
        <v>1</v>
      </c>
      <c r="AB126" s="44" t="s">
        <v>207</v>
      </c>
      <c r="AC126" s="48">
        <f t="shared" si="1"/>
        <v>0</v>
      </c>
    </row>
    <row r="127" spans="1:29" x14ac:dyDescent="0.2">
      <c r="A127" s="41" t="s">
        <v>193</v>
      </c>
      <c r="B127" s="41" t="s">
        <v>201</v>
      </c>
      <c r="C127" s="41" t="s">
        <v>202</v>
      </c>
      <c r="D127" s="41" t="s">
        <v>258</v>
      </c>
      <c r="E127" s="41" t="s">
        <v>287</v>
      </c>
      <c r="F127" s="42">
        <v>124</v>
      </c>
      <c r="G127" s="41" t="s">
        <v>77</v>
      </c>
      <c r="H127" s="56" t="s">
        <v>91</v>
      </c>
      <c r="I127" s="42">
        <v>0</v>
      </c>
      <c r="J127" s="56" t="s">
        <v>63</v>
      </c>
      <c r="K127" s="42">
        <v>1</v>
      </c>
      <c r="L127" s="42"/>
      <c r="M127" s="44" t="s">
        <v>284</v>
      </c>
      <c r="N127" s="42">
        <v>1</v>
      </c>
      <c r="O127" s="42"/>
      <c r="P127" s="45" t="s">
        <v>285</v>
      </c>
      <c r="Q127" s="43">
        <v>0</v>
      </c>
      <c r="R127" s="42" t="s">
        <v>63</v>
      </c>
      <c r="S127" s="44"/>
      <c r="T127" s="43">
        <v>158</v>
      </c>
      <c r="U127" s="41" t="str">
        <f t="shared" si="0"/>
        <v>for each significant Scope 3 category: if and which calculation tools were applied  fy</v>
      </c>
      <c r="V127" s="41" t="s">
        <v>170</v>
      </c>
      <c r="W127" s="41"/>
      <c r="X127" s="45" t="s">
        <v>91</v>
      </c>
      <c r="Y127" s="46" t="s">
        <v>80</v>
      </c>
      <c r="Z127" s="44" t="s">
        <v>207</v>
      </c>
      <c r="AA127" s="44">
        <v>1</v>
      </c>
      <c r="AB127" s="44" t="s">
        <v>207</v>
      </c>
      <c r="AC127" s="48">
        <f t="shared" si="1"/>
        <v>1</v>
      </c>
    </row>
    <row r="128" spans="1:29" x14ac:dyDescent="0.2">
      <c r="A128" s="41" t="s">
        <v>193</v>
      </c>
      <c r="B128" s="41" t="s">
        <v>201</v>
      </c>
      <c r="C128" s="41" t="s">
        <v>202</v>
      </c>
      <c r="D128" s="41" t="s">
        <v>258</v>
      </c>
      <c r="E128" s="41" t="s">
        <v>230</v>
      </c>
      <c r="F128" s="42">
        <v>125</v>
      </c>
      <c r="G128" s="41" t="s">
        <v>90</v>
      </c>
      <c r="H128" s="56" t="s">
        <v>91</v>
      </c>
      <c r="I128" s="42">
        <v>0</v>
      </c>
      <c r="J128" s="56" t="s">
        <v>63</v>
      </c>
      <c r="K128" s="42">
        <v>0</v>
      </c>
      <c r="L128" s="42"/>
      <c r="M128" s="44" t="s">
        <v>63</v>
      </c>
      <c r="N128" s="42">
        <v>1</v>
      </c>
      <c r="O128" s="42"/>
      <c r="P128" s="45" t="s">
        <v>288</v>
      </c>
      <c r="Q128" s="43">
        <v>0</v>
      </c>
      <c r="R128" s="42" t="s">
        <v>63</v>
      </c>
      <c r="S128" s="44"/>
      <c r="T128" s="43">
        <v>159</v>
      </c>
      <c r="U128" s="41" t="str">
        <f t="shared" si="0"/>
        <v>carbon uptakes and emissions (CO2, CO, CH4) from direct land use and land use change that would be included in Scope 3 GHG emissions  fy</v>
      </c>
      <c r="V128" s="41" t="s">
        <v>171</v>
      </c>
      <c r="W128" s="41"/>
      <c r="X128" s="45" t="s">
        <v>91</v>
      </c>
      <c r="Y128" s="46" t="s">
        <v>80</v>
      </c>
      <c r="Z128" s="44" t="s">
        <v>207</v>
      </c>
      <c r="AA128" s="44">
        <v>1</v>
      </c>
      <c r="AB128" s="44" t="s">
        <v>207</v>
      </c>
      <c r="AC128" s="48">
        <f t="shared" si="1"/>
        <v>0</v>
      </c>
    </row>
    <row r="129" spans="1:29" x14ac:dyDescent="0.2">
      <c r="A129" s="41" t="s">
        <v>193</v>
      </c>
      <c r="B129" s="41" t="s">
        <v>201</v>
      </c>
      <c r="C129" s="41" t="s">
        <v>202</v>
      </c>
      <c r="D129" s="41" t="s">
        <v>258</v>
      </c>
      <c r="E129" s="41" t="s">
        <v>235</v>
      </c>
      <c r="F129" s="42">
        <v>96</v>
      </c>
      <c r="G129" s="41" t="s">
        <v>77</v>
      </c>
      <c r="H129" s="56" t="s">
        <v>63</v>
      </c>
      <c r="I129" s="42">
        <v>0</v>
      </c>
      <c r="J129" s="56" t="s">
        <v>63</v>
      </c>
      <c r="K129" s="42">
        <v>1</v>
      </c>
      <c r="L129" s="42" t="s">
        <v>236</v>
      </c>
      <c r="M129" s="44" t="s">
        <v>237</v>
      </c>
      <c r="N129" s="42">
        <v>1</v>
      </c>
      <c r="O129" s="42"/>
      <c r="P129" s="45" t="s">
        <v>238</v>
      </c>
      <c r="Q129" s="43">
        <v>0</v>
      </c>
      <c r="R129" s="42" t="s">
        <v>63</v>
      </c>
      <c r="S129" s="44"/>
      <c r="T129" s="43">
        <v>117</v>
      </c>
      <c r="U129" s="41" t="str">
        <f t="shared" si="0"/>
        <v>breakdown of Scope 3 GHG emissions by country narrative n.a.</v>
      </c>
      <c r="V129" s="41" t="s">
        <v>146</v>
      </c>
      <c r="W129" s="41" t="s">
        <v>77</v>
      </c>
      <c r="X129" s="45" t="s">
        <v>63</v>
      </c>
      <c r="Y129" s="46" t="s">
        <v>80</v>
      </c>
      <c r="Z129" s="44" t="s">
        <v>207</v>
      </c>
      <c r="AA129" s="44">
        <v>1</v>
      </c>
      <c r="AB129" s="44" t="s">
        <v>207</v>
      </c>
      <c r="AC129" s="48">
        <f t="shared" si="1"/>
        <v>1</v>
      </c>
    </row>
    <row r="130" spans="1:29" x14ac:dyDescent="0.2">
      <c r="A130" s="41" t="s">
        <v>193</v>
      </c>
      <c r="B130" s="41" t="s">
        <v>201</v>
      </c>
      <c r="C130" s="41" t="s">
        <v>202</v>
      </c>
      <c r="D130" s="41" t="s">
        <v>258</v>
      </c>
      <c r="E130" s="41" t="s">
        <v>235</v>
      </c>
      <c r="F130" s="42">
        <v>96</v>
      </c>
      <c r="G130" s="41" t="s">
        <v>77</v>
      </c>
      <c r="H130" s="56" t="s">
        <v>63</v>
      </c>
      <c r="I130" s="42">
        <v>0</v>
      </c>
      <c r="J130" s="56" t="s">
        <v>63</v>
      </c>
      <c r="K130" s="42">
        <v>1</v>
      </c>
      <c r="L130" s="42" t="s">
        <v>236</v>
      </c>
      <c r="M130" s="44" t="s">
        <v>237</v>
      </c>
      <c r="N130" s="42">
        <v>1</v>
      </c>
      <c r="O130" s="42"/>
      <c r="P130" s="45" t="s">
        <v>238</v>
      </c>
      <c r="Q130" s="43">
        <v>0</v>
      </c>
      <c r="R130" s="42" t="s">
        <v>63</v>
      </c>
      <c r="S130" s="44"/>
      <c r="T130" s="43">
        <v>118</v>
      </c>
      <c r="U130" s="41" t="str">
        <f t="shared" si="0"/>
        <v>breakdown of Scope 3 GHG emissions by operating segments narrative n.a.</v>
      </c>
      <c r="V130" s="41" t="s">
        <v>147</v>
      </c>
      <c r="W130" s="41" t="s">
        <v>77</v>
      </c>
      <c r="X130" s="45" t="s">
        <v>63</v>
      </c>
      <c r="Y130" s="46" t="s">
        <v>80</v>
      </c>
      <c r="Z130" s="44" t="s">
        <v>207</v>
      </c>
      <c r="AA130" s="44">
        <v>1</v>
      </c>
      <c r="AB130" s="44" t="s">
        <v>207</v>
      </c>
      <c r="AC130" s="48">
        <f t="shared" si="1"/>
        <v>1</v>
      </c>
    </row>
    <row r="131" spans="1:29" x14ac:dyDescent="0.2">
      <c r="A131" s="41" t="s">
        <v>193</v>
      </c>
      <c r="B131" s="41" t="s">
        <v>201</v>
      </c>
      <c r="C131" s="41" t="s">
        <v>202</v>
      </c>
      <c r="D131" s="41" t="s">
        <v>258</v>
      </c>
      <c r="E131" s="41" t="s">
        <v>235</v>
      </c>
      <c r="F131" s="42">
        <v>96</v>
      </c>
      <c r="G131" s="41" t="s">
        <v>77</v>
      </c>
      <c r="H131" s="56" t="s">
        <v>63</v>
      </c>
      <c r="I131" s="42">
        <v>0</v>
      </c>
      <c r="J131" s="56" t="s">
        <v>63</v>
      </c>
      <c r="K131" s="42">
        <v>1</v>
      </c>
      <c r="L131" s="42" t="s">
        <v>236</v>
      </c>
      <c r="M131" s="44" t="s">
        <v>237</v>
      </c>
      <c r="N131" s="42">
        <v>1</v>
      </c>
      <c r="O131" s="42"/>
      <c r="P131" s="45" t="s">
        <v>238</v>
      </c>
      <c r="Q131" s="43">
        <v>0</v>
      </c>
      <c r="R131" s="42" t="s">
        <v>63</v>
      </c>
      <c r="S131" s="44"/>
      <c r="T131" s="43">
        <v>119</v>
      </c>
      <c r="U131" s="41" t="str">
        <f t="shared" si="0"/>
        <v>breakdown of Scope 3 GHG emissions by economic activity narrative n.a.</v>
      </c>
      <c r="V131" s="41" t="s">
        <v>148</v>
      </c>
      <c r="W131" s="41" t="s">
        <v>77</v>
      </c>
      <c r="X131" s="45" t="s">
        <v>63</v>
      </c>
      <c r="Y131" s="46" t="s">
        <v>80</v>
      </c>
      <c r="Z131" s="44" t="s">
        <v>207</v>
      </c>
      <c r="AA131" s="44">
        <v>1</v>
      </c>
      <c r="AB131" s="44" t="s">
        <v>207</v>
      </c>
      <c r="AC131" s="48">
        <f t="shared" si="1"/>
        <v>1</v>
      </c>
    </row>
    <row r="132" spans="1:29" x14ac:dyDescent="0.2">
      <c r="A132" s="41" t="s">
        <v>193</v>
      </c>
      <c r="B132" s="41" t="s">
        <v>201</v>
      </c>
      <c r="C132" s="41" t="s">
        <v>202</v>
      </c>
      <c r="D132" s="41" t="s">
        <v>258</v>
      </c>
      <c r="E132" s="41" t="s">
        <v>235</v>
      </c>
      <c r="F132" s="42">
        <v>96</v>
      </c>
      <c r="G132" s="41" t="s">
        <v>77</v>
      </c>
      <c r="H132" s="56" t="s">
        <v>63</v>
      </c>
      <c r="I132" s="42">
        <v>0</v>
      </c>
      <c r="J132" s="56" t="s">
        <v>63</v>
      </c>
      <c r="K132" s="42">
        <v>1</v>
      </c>
      <c r="L132" s="42" t="s">
        <v>236</v>
      </c>
      <c r="M132" s="44" t="s">
        <v>237</v>
      </c>
      <c r="N132" s="42">
        <v>1</v>
      </c>
      <c r="O132" s="42"/>
      <c r="P132" s="45" t="s">
        <v>238</v>
      </c>
      <c r="Q132" s="43">
        <v>0</v>
      </c>
      <c r="R132" s="42" t="s">
        <v>63</v>
      </c>
      <c r="S132" s="44"/>
      <c r="T132" s="43">
        <v>120</v>
      </c>
      <c r="U132" s="41" t="str">
        <f t="shared" si="0"/>
        <v>breakdown of Scope 3 GHG emissions by subsidiary narrative n.a.</v>
      </c>
      <c r="V132" s="41" t="s">
        <v>149</v>
      </c>
      <c r="W132" s="41" t="s">
        <v>77</v>
      </c>
      <c r="X132" s="45" t="s">
        <v>63</v>
      </c>
      <c r="Y132" s="46" t="s">
        <v>80</v>
      </c>
      <c r="Z132" s="44" t="s">
        <v>207</v>
      </c>
      <c r="AA132" s="44">
        <v>1</v>
      </c>
      <c r="AB132" s="44" t="s">
        <v>207</v>
      </c>
      <c r="AC132" s="48">
        <f t="shared" si="1"/>
        <v>1</v>
      </c>
    </row>
    <row r="133" spans="1:29" x14ac:dyDescent="0.2">
      <c r="A133" s="41" t="s">
        <v>193</v>
      </c>
      <c r="B133" s="41" t="s">
        <v>201</v>
      </c>
      <c r="C133" s="41" t="s">
        <v>202</v>
      </c>
      <c r="D133" s="41" t="s">
        <v>258</v>
      </c>
      <c r="E133" s="41" t="s">
        <v>235</v>
      </c>
      <c r="F133" s="42">
        <v>96</v>
      </c>
      <c r="G133" s="41" t="s">
        <v>77</v>
      </c>
      <c r="H133" s="56" t="s">
        <v>63</v>
      </c>
      <c r="I133" s="42">
        <v>0</v>
      </c>
      <c r="J133" s="56" t="s">
        <v>63</v>
      </c>
      <c r="K133" s="42">
        <v>1</v>
      </c>
      <c r="L133" s="42" t="s">
        <v>236</v>
      </c>
      <c r="M133" s="44" t="s">
        <v>237</v>
      </c>
      <c r="N133" s="42">
        <v>1</v>
      </c>
      <c r="O133" s="42"/>
      <c r="P133" s="45" t="s">
        <v>238</v>
      </c>
      <c r="Q133" s="43">
        <v>0</v>
      </c>
      <c r="R133" s="42" t="s">
        <v>63</v>
      </c>
      <c r="S133" s="44"/>
      <c r="T133" s="43">
        <v>121</v>
      </c>
      <c r="U133" s="41" t="str">
        <f t="shared" si="0"/>
        <v>breakdown of Scope 3 GHG emissions by GHG (CO2, CH4, N2O, HFCs, PFCs, SF6, NF3) narrative n.a.</v>
      </c>
      <c r="V133" s="41" t="s">
        <v>150</v>
      </c>
      <c r="W133" s="41" t="s">
        <v>77</v>
      </c>
      <c r="X133" s="45" t="s">
        <v>63</v>
      </c>
      <c r="Y133" s="46" t="s">
        <v>80</v>
      </c>
      <c r="Z133" s="44" t="s">
        <v>207</v>
      </c>
      <c r="AA133" s="44">
        <v>1</v>
      </c>
      <c r="AB133" s="44" t="s">
        <v>207</v>
      </c>
      <c r="AC133" s="48">
        <f t="shared" si="1"/>
        <v>1</v>
      </c>
    </row>
    <row r="134" spans="1:29" x14ac:dyDescent="0.2">
      <c r="A134" s="41" t="s">
        <v>193</v>
      </c>
      <c r="B134" s="41" t="s">
        <v>201</v>
      </c>
      <c r="C134" s="41" t="s">
        <v>202</v>
      </c>
      <c r="D134" s="41" t="s">
        <v>258</v>
      </c>
      <c r="E134" s="41" t="s">
        <v>235</v>
      </c>
      <c r="F134" s="42">
        <v>96</v>
      </c>
      <c r="G134" s="41" t="s">
        <v>77</v>
      </c>
      <c r="H134" s="56" t="s">
        <v>63</v>
      </c>
      <c r="I134" s="42">
        <v>0</v>
      </c>
      <c r="J134" s="56" t="s">
        <v>63</v>
      </c>
      <c r="K134" s="42">
        <v>1</v>
      </c>
      <c r="L134" s="42" t="s">
        <v>236</v>
      </c>
      <c r="M134" s="44" t="s">
        <v>237</v>
      </c>
      <c r="N134" s="42">
        <v>1</v>
      </c>
      <c r="O134" s="42"/>
      <c r="P134" s="45" t="s">
        <v>238</v>
      </c>
      <c r="Q134" s="43">
        <v>0</v>
      </c>
      <c r="R134" s="42" t="s">
        <v>63</v>
      </c>
      <c r="S134" s="44"/>
      <c r="T134" s="43">
        <v>122</v>
      </c>
      <c r="U134" s="41" t="str">
        <f t="shared" si="0"/>
        <v>breakdown of Scope 3 GHG emissions by source type (stationary combustion, mobile combustion, process emissions, fugitive emissions) narrative n.a.</v>
      </c>
      <c r="V134" s="41" t="s">
        <v>151</v>
      </c>
      <c r="W134" s="41" t="s">
        <v>77</v>
      </c>
      <c r="X134" s="45" t="s">
        <v>63</v>
      </c>
      <c r="Y134" s="46" t="s">
        <v>80</v>
      </c>
      <c r="Z134" s="44" t="s">
        <v>207</v>
      </c>
      <c r="AA134" s="44">
        <v>1</v>
      </c>
      <c r="AB134" s="44" t="s">
        <v>207</v>
      </c>
      <c r="AC134" s="48">
        <f t="shared" si="1"/>
        <v>1</v>
      </c>
    </row>
    <row r="135" spans="1:29" x14ac:dyDescent="0.2">
      <c r="A135" s="33" t="s">
        <v>193</v>
      </c>
      <c r="B135" s="33" t="s">
        <v>201</v>
      </c>
      <c r="C135" s="33" t="s">
        <v>202</v>
      </c>
      <c r="D135" s="33" t="s">
        <v>289</v>
      </c>
      <c r="E135" s="33" t="s">
        <v>245</v>
      </c>
      <c r="F135" s="34">
        <v>97</v>
      </c>
      <c r="G135" s="37" t="s">
        <v>90</v>
      </c>
      <c r="H135" s="55" t="s">
        <v>91</v>
      </c>
      <c r="I135" s="34">
        <v>0</v>
      </c>
      <c r="J135" s="55" t="s">
        <v>63</v>
      </c>
      <c r="K135" s="34">
        <v>1</v>
      </c>
      <c r="L135" s="34"/>
      <c r="M135" s="36" t="s">
        <v>290</v>
      </c>
      <c r="N135" s="34">
        <v>1</v>
      </c>
      <c r="O135" s="34"/>
      <c r="P135" s="37" t="s">
        <v>291</v>
      </c>
      <c r="Q135" s="35">
        <v>0</v>
      </c>
      <c r="R135" s="34" t="s">
        <v>63</v>
      </c>
      <c r="S135" s="36"/>
      <c r="T135" s="35">
        <v>123</v>
      </c>
      <c r="U135" s="33" t="str">
        <f t="shared" si="0"/>
        <v>total gross GHG emissions (location-based) tCO2eq fy</v>
      </c>
      <c r="V135" s="33" t="s">
        <v>152</v>
      </c>
      <c r="W135" s="33" t="s">
        <v>90</v>
      </c>
      <c r="X135" s="37" t="s">
        <v>91</v>
      </c>
      <c r="Y135" s="38" t="s">
        <v>80</v>
      </c>
      <c r="Z135" s="36" t="s">
        <v>207</v>
      </c>
      <c r="AA135" s="39">
        <v>1</v>
      </c>
      <c r="AB135" s="39" t="s">
        <v>207</v>
      </c>
      <c r="AC135" s="40">
        <f t="shared" si="1"/>
        <v>0</v>
      </c>
    </row>
    <row r="136" spans="1:29" x14ac:dyDescent="0.2">
      <c r="A136" s="41" t="s">
        <v>193</v>
      </c>
      <c r="B136" s="41" t="s">
        <v>201</v>
      </c>
      <c r="C136" s="41" t="s">
        <v>202</v>
      </c>
      <c r="D136" s="41" t="s">
        <v>289</v>
      </c>
      <c r="E136" s="41" t="s">
        <v>245</v>
      </c>
      <c r="F136" s="42">
        <v>98</v>
      </c>
      <c r="G136" s="45" t="s">
        <v>90</v>
      </c>
      <c r="H136" s="56" t="s">
        <v>99</v>
      </c>
      <c r="I136" s="42">
        <v>0</v>
      </c>
      <c r="J136" s="56" t="s">
        <v>63</v>
      </c>
      <c r="K136" s="42">
        <v>1</v>
      </c>
      <c r="L136" s="42"/>
      <c r="M136" s="44" t="s">
        <v>205</v>
      </c>
      <c r="N136" s="42">
        <v>1</v>
      </c>
      <c r="O136" s="42"/>
      <c r="P136" s="45" t="s">
        <v>206</v>
      </c>
      <c r="Q136" s="43">
        <v>0</v>
      </c>
      <c r="R136" s="42" t="s">
        <v>63</v>
      </c>
      <c r="S136" s="44"/>
      <c r="T136" s="43">
        <v>124</v>
      </c>
      <c r="U136" s="41" t="str">
        <f t="shared" si="0"/>
        <v>total gross GHG emissions (location-based) tCO2eq fy-1</v>
      </c>
      <c r="V136" s="41" t="s">
        <v>152</v>
      </c>
      <c r="W136" s="41" t="s">
        <v>90</v>
      </c>
      <c r="X136" s="45" t="s">
        <v>99</v>
      </c>
      <c r="Y136" s="46" t="s">
        <v>80</v>
      </c>
      <c r="Z136" s="44" t="s">
        <v>207</v>
      </c>
      <c r="AA136" s="44">
        <v>1</v>
      </c>
      <c r="AB136" s="44" t="s">
        <v>207</v>
      </c>
      <c r="AC136" s="48">
        <f t="shared" si="1"/>
        <v>1</v>
      </c>
    </row>
    <row r="137" spans="1:29" x14ac:dyDescent="0.2">
      <c r="A137" s="41" t="s">
        <v>193</v>
      </c>
      <c r="B137" s="41" t="s">
        <v>201</v>
      </c>
      <c r="C137" s="41" t="s">
        <v>202</v>
      </c>
      <c r="D137" s="41" t="s">
        <v>289</v>
      </c>
      <c r="E137" s="41" t="s">
        <v>245</v>
      </c>
      <c r="F137" s="42">
        <f t="shared" ref="F137:F150" si="3">F136+1</f>
        <v>99</v>
      </c>
      <c r="G137" s="45" t="s">
        <v>90</v>
      </c>
      <c r="H137" s="56" t="s">
        <v>100</v>
      </c>
      <c r="I137" s="42">
        <v>0</v>
      </c>
      <c r="J137" s="56" t="s">
        <v>63</v>
      </c>
      <c r="K137" s="42">
        <v>1</v>
      </c>
      <c r="L137" s="42"/>
      <c r="M137" s="44" t="s">
        <v>205</v>
      </c>
      <c r="N137" s="42">
        <v>1</v>
      </c>
      <c r="O137" s="42"/>
      <c r="P137" s="45" t="s">
        <v>206</v>
      </c>
      <c r="Q137" s="43">
        <v>0</v>
      </c>
      <c r="R137" s="42" t="s">
        <v>63</v>
      </c>
      <c r="S137" s="44"/>
      <c r="T137" s="43">
        <v>125</v>
      </c>
      <c r="U137" s="41" t="str">
        <f t="shared" si="0"/>
        <v>total gross GHG emissions (location-based) tCO2eq base y</v>
      </c>
      <c r="V137" s="41" t="s">
        <v>152</v>
      </c>
      <c r="W137" s="41" t="s">
        <v>90</v>
      </c>
      <c r="X137" s="45" t="s">
        <v>100</v>
      </c>
      <c r="Y137" s="46" t="s">
        <v>80</v>
      </c>
      <c r="Z137" s="44" t="s">
        <v>207</v>
      </c>
      <c r="AA137" s="47">
        <v>1</v>
      </c>
      <c r="AB137" s="47" t="s">
        <v>207</v>
      </c>
      <c r="AC137" s="48">
        <f t="shared" si="1"/>
        <v>0</v>
      </c>
    </row>
    <row r="138" spans="1:29" x14ac:dyDescent="0.2">
      <c r="A138" s="41" t="s">
        <v>193</v>
      </c>
      <c r="B138" s="41" t="s">
        <v>201</v>
      </c>
      <c r="C138" s="41" t="s">
        <v>202</v>
      </c>
      <c r="D138" s="41" t="s">
        <v>289</v>
      </c>
      <c r="E138" s="41" t="s">
        <v>245</v>
      </c>
      <c r="F138" s="42">
        <f t="shared" si="3"/>
        <v>100</v>
      </c>
      <c r="G138" s="45" t="s">
        <v>101</v>
      </c>
      <c r="H138" s="56" t="s">
        <v>102</v>
      </c>
      <c r="I138" s="42">
        <v>0</v>
      </c>
      <c r="J138" s="56" t="s">
        <v>63</v>
      </c>
      <c r="K138" s="42">
        <v>1</v>
      </c>
      <c r="L138" s="42"/>
      <c r="M138" s="44" t="s">
        <v>205</v>
      </c>
      <c r="N138" s="42">
        <v>1</v>
      </c>
      <c r="O138" s="42"/>
      <c r="P138" s="45" t="s">
        <v>206</v>
      </c>
      <c r="Q138" s="43">
        <v>0</v>
      </c>
      <c r="R138" s="42" t="s">
        <v>63</v>
      </c>
      <c r="S138" s="44"/>
      <c r="T138" s="43">
        <v>126</v>
      </c>
      <c r="U138" s="41" t="str">
        <f t="shared" si="0"/>
        <v>total gross GHG emissions (location-based) perc fy/fy-1</v>
      </c>
      <c r="V138" s="41" t="s">
        <v>152</v>
      </c>
      <c r="W138" s="41" t="s">
        <v>101</v>
      </c>
      <c r="X138" s="45" t="s">
        <v>102</v>
      </c>
      <c r="Y138" s="46" t="s">
        <v>80</v>
      </c>
      <c r="Z138" s="44" t="s">
        <v>207</v>
      </c>
      <c r="AA138" s="44">
        <v>1</v>
      </c>
      <c r="AB138" s="44" t="s">
        <v>207</v>
      </c>
      <c r="AC138" s="48">
        <f t="shared" si="1"/>
        <v>1</v>
      </c>
    </row>
    <row r="139" spans="1:29" x14ac:dyDescent="0.2">
      <c r="A139" s="41" t="s">
        <v>193</v>
      </c>
      <c r="B139" s="41" t="s">
        <v>201</v>
      </c>
      <c r="C139" s="41" t="s">
        <v>202</v>
      </c>
      <c r="D139" s="41" t="s">
        <v>289</v>
      </c>
      <c r="E139" s="41" t="s">
        <v>245</v>
      </c>
      <c r="F139" s="42">
        <f t="shared" si="3"/>
        <v>101</v>
      </c>
      <c r="G139" s="45" t="s">
        <v>90</v>
      </c>
      <c r="H139" s="56">
        <v>2025</v>
      </c>
      <c r="I139" s="42">
        <v>0</v>
      </c>
      <c r="J139" s="56" t="s">
        <v>63</v>
      </c>
      <c r="K139" s="42">
        <v>1</v>
      </c>
      <c r="L139" s="42"/>
      <c r="M139" s="44" t="s">
        <v>205</v>
      </c>
      <c r="N139" s="42">
        <v>1</v>
      </c>
      <c r="O139" s="42"/>
      <c r="P139" s="45" t="s">
        <v>206</v>
      </c>
      <c r="Q139" s="43">
        <v>0</v>
      </c>
      <c r="R139" s="42" t="s">
        <v>63</v>
      </c>
      <c r="S139" s="44"/>
      <c r="T139" s="43">
        <v>127</v>
      </c>
      <c r="U139" s="41" t="str">
        <f t="shared" si="0"/>
        <v>total gross GHG emissions (location-based) tCO2eq 2025</v>
      </c>
      <c r="V139" s="41" t="s">
        <v>152</v>
      </c>
      <c r="W139" s="41" t="s">
        <v>90</v>
      </c>
      <c r="X139" s="45">
        <v>2025</v>
      </c>
      <c r="Y139" s="46" t="s">
        <v>80</v>
      </c>
      <c r="Z139" s="44" t="s">
        <v>207</v>
      </c>
      <c r="AA139" s="47">
        <v>1</v>
      </c>
      <c r="AB139" s="47" t="s">
        <v>207</v>
      </c>
      <c r="AC139" s="48">
        <f t="shared" si="1"/>
        <v>0</v>
      </c>
    </row>
    <row r="140" spans="1:29" x14ac:dyDescent="0.2">
      <c r="A140" s="41" t="s">
        <v>193</v>
      </c>
      <c r="B140" s="41" t="s">
        <v>201</v>
      </c>
      <c r="C140" s="41" t="s">
        <v>202</v>
      </c>
      <c r="D140" s="41" t="s">
        <v>289</v>
      </c>
      <c r="E140" s="41" t="s">
        <v>245</v>
      </c>
      <c r="F140" s="42">
        <f t="shared" si="3"/>
        <v>102</v>
      </c>
      <c r="G140" s="45" t="s">
        <v>90</v>
      </c>
      <c r="H140" s="56">
        <v>2030</v>
      </c>
      <c r="I140" s="42">
        <v>0</v>
      </c>
      <c r="J140" s="56" t="s">
        <v>63</v>
      </c>
      <c r="K140" s="42">
        <v>1</v>
      </c>
      <c r="L140" s="42"/>
      <c r="M140" s="44" t="s">
        <v>205</v>
      </c>
      <c r="N140" s="42">
        <v>1</v>
      </c>
      <c r="O140" s="42"/>
      <c r="P140" s="45" t="s">
        <v>206</v>
      </c>
      <c r="Q140" s="43">
        <v>0</v>
      </c>
      <c r="R140" s="42" t="s">
        <v>63</v>
      </c>
      <c r="S140" s="44"/>
      <c r="T140" s="43">
        <v>128</v>
      </c>
      <c r="U140" s="41" t="str">
        <f t="shared" si="0"/>
        <v>total gross GHG emissions (location-based) tCO2eq 2030</v>
      </c>
      <c r="V140" s="41" t="s">
        <v>152</v>
      </c>
      <c r="W140" s="41" t="s">
        <v>90</v>
      </c>
      <c r="X140" s="45">
        <v>2030</v>
      </c>
      <c r="Y140" s="46" t="s">
        <v>80</v>
      </c>
      <c r="Z140" s="44" t="s">
        <v>207</v>
      </c>
      <c r="AA140" s="44">
        <v>1</v>
      </c>
      <c r="AB140" s="44" t="s">
        <v>207</v>
      </c>
      <c r="AC140" s="48">
        <f t="shared" si="1"/>
        <v>1</v>
      </c>
    </row>
    <row r="141" spans="1:29" x14ac:dyDescent="0.2">
      <c r="A141" s="41" t="s">
        <v>193</v>
      </c>
      <c r="B141" s="41" t="s">
        <v>201</v>
      </c>
      <c r="C141" s="41" t="s">
        <v>202</v>
      </c>
      <c r="D141" s="41" t="s">
        <v>289</v>
      </c>
      <c r="E141" s="41" t="s">
        <v>245</v>
      </c>
      <c r="F141" s="42">
        <f t="shared" si="3"/>
        <v>103</v>
      </c>
      <c r="G141" s="45" t="s">
        <v>90</v>
      </c>
      <c r="H141" s="56">
        <v>2050</v>
      </c>
      <c r="I141" s="42">
        <v>0</v>
      </c>
      <c r="J141" s="56" t="s">
        <v>63</v>
      </c>
      <c r="K141" s="42">
        <v>0.5</v>
      </c>
      <c r="L141" s="42"/>
      <c r="M141" s="44" t="s">
        <v>205</v>
      </c>
      <c r="N141" s="42">
        <v>0.5</v>
      </c>
      <c r="O141" s="42"/>
      <c r="P141" s="45" t="s">
        <v>206</v>
      </c>
      <c r="Q141" s="43">
        <v>0</v>
      </c>
      <c r="R141" s="42" t="s">
        <v>63</v>
      </c>
      <c r="S141" s="44"/>
      <c r="T141" s="43">
        <v>129</v>
      </c>
      <c r="U141" s="41" t="str">
        <f t="shared" si="0"/>
        <v>total gross GHG emissions (location-based) tCO2eq 2050</v>
      </c>
      <c r="V141" s="41" t="s">
        <v>152</v>
      </c>
      <c r="W141" s="41" t="s">
        <v>90</v>
      </c>
      <c r="X141" s="45">
        <v>2050</v>
      </c>
      <c r="Y141" s="46" t="s">
        <v>80</v>
      </c>
      <c r="Z141" s="44" t="s">
        <v>207</v>
      </c>
      <c r="AA141" s="47">
        <v>1</v>
      </c>
      <c r="AB141" s="47" t="s">
        <v>207</v>
      </c>
      <c r="AC141" s="48">
        <f t="shared" si="1"/>
        <v>0</v>
      </c>
    </row>
    <row r="142" spans="1:29" x14ac:dyDescent="0.2">
      <c r="A142" s="41" t="s">
        <v>193</v>
      </c>
      <c r="B142" s="41" t="s">
        <v>201</v>
      </c>
      <c r="C142" s="41" t="s">
        <v>202</v>
      </c>
      <c r="D142" s="41" t="s">
        <v>289</v>
      </c>
      <c r="E142" s="41" t="s">
        <v>250</v>
      </c>
      <c r="F142" s="42">
        <f t="shared" si="3"/>
        <v>104</v>
      </c>
      <c r="G142" s="45" t="s">
        <v>90</v>
      </c>
      <c r="H142" s="56" t="s">
        <v>91</v>
      </c>
      <c r="I142" s="42">
        <v>0</v>
      </c>
      <c r="J142" s="56" t="s">
        <v>63</v>
      </c>
      <c r="K142" s="42">
        <v>1</v>
      </c>
      <c r="L142" s="42"/>
      <c r="M142" s="44" t="s">
        <v>290</v>
      </c>
      <c r="N142" s="42">
        <v>1</v>
      </c>
      <c r="O142" s="42"/>
      <c r="P142" s="45" t="s">
        <v>292</v>
      </c>
      <c r="Q142" s="43">
        <v>0</v>
      </c>
      <c r="R142" s="42" t="s">
        <v>63</v>
      </c>
      <c r="S142" s="44"/>
      <c r="T142" s="43">
        <v>130</v>
      </c>
      <c r="U142" s="41" t="str">
        <f t="shared" si="0"/>
        <v>total gross GHG emissions (market-based) tCO2eq fy</v>
      </c>
      <c r="V142" s="41" t="s">
        <v>153</v>
      </c>
      <c r="W142" s="41" t="s">
        <v>90</v>
      </c>
      <c r="X142" s="45" t="s">
        <v>91</v>
      </c>
      <c r="Y142" s="46" t="s">
        <v>80</v>
      </c>
      <c r="Z142" s="44" t="s">
        <v>207</v>
      </c>
      <c r="AA142" s="44">
        <v>1</v>
      </c>
      <c r="AB142" s="44" t="s">
        <v>207</v>
      </c>
      <c r="AC142" s="48">
        <f t="shared" si="1"/>
        <v>1</v>
      </c>
    </row>
    <row r="143" spans="1:29" x14ac:dyDescent="0.2">
      <c r="A143" s="41" t="s">
        <v>193</v>
      </c>
      <c r="B143" s="41" t="s">
        <v>201</v>
      </c>
      <c r="C143" s="41" t="s">
        <v>202</v>
      </c>
      <c r="D143" s="41" t="s">
        <v>289</v>
      </c>
      <c r="E143" s="41" t="s">
        <v>250</v>
      </c>
      <c r="F143" s="42">
        <f t="shared" si="3"/>
        <v>105</v>
      </c>
      <c r="G143" s="45" t="s">
        <v>90</v>
      </c>
      <c r="H143" s="56" t="s">
        <v>99</v>
      </c>
      <c r="I143" s="42">
        <v>0</v>
      </c>
      <c r="J143" s="56" t="s">
        <v>63</v>
      </c>
      <c r="K143" s="42">
        <v>1</v>
      </c>
      <c r="L143" s="42"/>
      <c r="M143" s="44" t="s">
        <v>205</v>
      </c>
      <c r="N143" s="42">
        <v>1</v>
      </c>
      <c r="O143" s="42"/>
      <c r="P143" s="45" t="s">
        <v>206</v>
      </c>
      <c r="Q143" s="43">
        <v>0</v>
      </c>
      <c r="R143" s="42" t="s">
        <v>63</v>
      </c>
      <c r="S143" s="44"/>
      <c r="T143" s="43">
        <v>131</v>
      </c>
      <c r="U143" s="41" t="str">
        <f t="shared" si="0"/>
        <v>total gross GHG emissions (market-based) tCO2eq fy-1</v>
      </c>
      <c r="V143" s="41" t="s">
        <v>153</v>
      </c>
      <c r="W143" s="41" t="s">
        <v>90</v>
      </c>
      <c r="X143" s="45" t="s">
        <v>99</v>
      </c>
      <c r="Y143" s="46" t="s">
        <v>80</v>
      </c>
      <c r="Z143" s="44" t="s">
        <v>207</v>
      </c>
      <c r="AA143" s="47">
        <v>1</v>
      </c>
      <c r="AB143" s="47" t="s">
        <v>207</v>
      </c>
      <c r="AC143" s="48">
        <f t="shared" si="1"/>
        <v>0</v>
      </c>
    </row>
    <row r="144" spans="1:29" x14ac:dyDescent="0.2">
      <c r="A144" s="41" t="s">
        <v>193</v>
      </c>
      <c r="B144" s="41" t="s">
        <v>201</v>
      </c>
      <c r="C144" s="41" t="s">
        <v>202</v>
      </c>
      <c r="D144" s="41" t="s">
        <v>289</v>
      </c>
      <c r="E144" s="41" t="s">
        <v>250</v>
      </c>
      <c r="F144" s="42">
        <f t="shared" si="3"/>
        <v>106</v>
      </c>
      <c r="G144" s="45" t="s">
        <v>90</v>
      </c>
      <c r="H144" s="56" t="s">
        <v>100</v>
      </c>
      <c r="I144" s="42">
        <v>0</v>
      </c>
      <c r="J144" s="56" t="s">
        <v>63</v>
      </c>
      <c r="K144" s="42">
        <v>1</v>
      </c>
      <c r="L144" s="42"/>
      <c r="M144" s="44" t="s">
        <v>205</v>
      </c>
      <c r="N144" s="42">
        <v>1</v>
      </c>
      <c r="O144" s="42"/>
      <c r="P144" s="45" t="s">
        <v>206</v>
      </c>
      <c r="Q144" s="43">
        <v>0</v>
      </c>
      <c r="R144" s="42" t="s">
        <v>63</v>
      </c>
      <c r="S144" s="44"/>
      <c r="T144" s="43">
        <v>132</v>
      </c>
      <c r="U144" s="41" t="str">
        <f t="shared" si="0"/>
        <v>total gross GHG emissions (market-based) tCO2eq base y</v>
      </c>
      <c r="V144" s="41" t="s">
        <v>153</v>
      </c>
      <c r="W144" s="41" t="s">
        <v>90</v>
      </c>
      <c r="X144" s="45" t="s">
        <v>100</v>
      </c>
      <c r="Y144" s="46" t="s">
        <v>80</v>
      </c>
      <c r="Z144" s="44" t="s">
        <v>207</v>
      </c>
      <c r="AA144" s="44">
        <v>1</v>
      </c>
      <c r="AB144" s="44" t="s">
        <v>207</v>
      </c>
      <c r="AC144" s="48">
        <f t="shared" si="1"/>
        <v>1</v>
      </c>
    </row>
    <row r="145" spans="1:29" x14ac:dyDescent="0.2">
      <c r="A145" s="41" t="s">
        <v>193</v>
      </c>
      <c r="B145" s="41" t="s">
        <v>201</v>
      </c>
      <c r="C145" s="41" t="s">
        <v>202</v>
      </c>
      <c r="D145" s="41" t="s">
        <v>289</v>
      </c>
      <c r="E145" s="41" t="s">
        <v>250</v>
      </c>
      <c r="F145" s="42">
        <f t="shared" si="3"/>
        <v>107</v>
      </c>
      <c r="G145" s="45" t="s">
        <v>101</v>
      </c>
      <c r="H145" s="56" t="s">
        <v>102</v>
      </c>
      <c r="I145" s="42">
        <v>0</v>
      </c>
      <c r="J145" s="56" t="s">
        <v>63</v>
      </c>
      <c r="K145" s="42">
        <v>1</v>
      </c>
      <c r="L145" s="42"/>
      <c r="M145" s="44" t="s">
        <v>205</v>
      </c>
      <c r="N145" s="42">
        <v>1</v>
      </c>
      <c r="O145" s="42"/>
      <c r="P145" s="45" t="s">
        <v>206</v>
      </c>
      <c r="Q145" s="43">
        <v>0</v>
      </c>
      <c r="R145" s="42" t="s">
        <v>63</v>
      </c>
      <c r="S145" s="44"/>
      <c r="T145" s="43">
        <v>133</v>
      </c>
      <c r="U145" s="41" t="str">
        <f t="shared" si="0"/>
        <v>total gross GHG emissions (market-based) perc fy/fy-1</v>
      </c>
      <c r="V145" s="41" t="s">
        <v>153</v>
      </c>
      <c r="W145" s="41" t="s">
        <v>101</v>
      </c>
      <c r="X145" s="45" t="s">
        <v>102</v>
      </c>
      <c r="Y145" s="46" t="s">
        <v>80</v>
      </c>
      <c r="Z145" s="44" t="s">
        <v>207</v>
      </c>
      <c r="AA145" s="47">
        <v>1</v>
      </c>
      <c r="AB145" s="47" t="s">
        <v>207</v>
      </c>
      <c r="AC145" s="48">
        <f t="shared" si="1"/>
        <v>0</v>
      </c>
    </row>
    <row r="146" spans="1:29" x14ac:dyDescent="0.2">
      <c r="A146" s="41" t="s">
        <v>193</v>
      </c>
      <c r="B146" s="41" t="s">
        <v>201</v>
      </c>
      <c r="C146" s="41" t="s">
        <v>202</v>
      </c>
      <c r="D146" s="41" t="s">
        <v>289</v>
      </c>
      <c r="E146" s="41" t="s">
        <v>250</v>
      </c>
      <c r="F146" s="42">
        <f t="shared" si="3"/>
        <v>108</v>
      </c>
      <c r="G146" s="45" t="s">
        <v>90</v>
      </c>
      <c r="H146" s="56">
        <v>2025</v>
      </c>
      <c r="I146" s="42">
        <v>0</v>
      </c>
      <c r="J146" s="56" t="s">
        <v>63</v>
      </c>
      <c r="K146" s="42">
        <v>1</v>
      </c>
      <c r="L146" s="42"/>
      <c r="M146" s="44" t="s">
        <v>205</v>
      </c>
      <c r="N146" s="42">
        <v>1</v>
      </c>
      <c r="O146" s="42"/>
      <c r="P146" s="45" t="s">
        <v>206</v>
      </c>
      <c r="Q146" s="43">
        <v>0</v>
      </c>
      <c r="R146" s="42" t="s">
        <v>63</v>
      </c>
      <c r="S146" s="44"/>
      <c r="T146" s="43">
        <v>134</v>
      </c>
      <c r="U146" s="41" t="str">
        <f t="shared" si="0"/>
        <v>total gross GHG emissions (market-based) tCO2eq 2025</v>
      </c>
      <c r="V146" s="41" t="s">
        <v>153</v>
      </c>
      <c r="W146" s="41" t="s">
        <v>90</v>
      </c>
      <c r="X146" s="45">
        <v>2025</v>
      </c>
      <c r="Y146" s="46" t="s">
        <v>80</v>
      </c>
      <c r="Z146" s="44" t="s">
        <v>207</v>
      </c>
      <c r="AA146" s="44">
        <v>1</v>
      </c>
      <c r="AB146" s="44" t="s">
        <v>207</v>
      </c>
      <c r="AC146" s="48">
        <f t="shared" si="1"/>
        <v>1</v>
      </c>
    </row>
    <row r="147" spans="1:29" x14ac:dyDescent="0.2">
      <c r="A147" s="41" t="s">
        <v>193</v>
      </c>
      <c r="B147" s="41" t="s">
        <v>201</v>
      </c>
      <c r="C147" s="41" t="s">
        <v>202</v>
      </c>
      <c r="D147" s="41" t="s">
        <v>289</v>
      </c>
      <c r="E147" s="41" t="s">
        <v>250</v>
      </c>
      <c r="F147" s="42">
        <f t="shared" si="3"/>
        <v>109</v>
      </c>
      <c r="G147" s="45" t="s">
        <v>90</v>
      </c>
      <c r="H147" s="56">
        <v>2030</v>
      </c>
      <c r="I147" s="42">
        <v>0</v>
      </c>
      <c r="J147" s="56" t="s">
        <v>63</v>
      </c>
      <c r="K147" s="42">
        <v>1</v>
      </c>
      <c r="L147" s="42"/>
      <c r="M147" s="44" t="s">
        <v>205</v>
      </c>
      <c r="N147" s="42">
        <v>1</v>
      </c>
      <c r="O147" s="42"/>
      <c r="P147" s="45" t="s">
        <v>206</v>
      </c>
      <c r="Q147" s="43">
        <v>0</v>
      </c>
      <c r="R147" s="42" t="s">
        <v>63</v>
      </c>
      <c r="S147" s="44"/>
      <c r="T147" s="43">
        <v>135</v>
      </c>
      <c r="U147" s="41" t="str">
        <f t="shared" si="0"/>
        <v>total gross GHG emissions (market-based) tCO2eq 2030</v>
      </c>
      <c r="V147" s="41" t="s">
        <v>153</v>
      </c>
      <c r="W147" s="41" t="s">
        <v>90</v>
      </c>
      <c r="X147" s="45">
        <v>2030</v>
      </c>
      <c r="Y147" s="46" t="s">
        <v>80</v>
      </c>
      <c r="Z147" s="44" t="s">
        <v>207</v>
      </c>
      <c r="AA147" s="47">
        <v>1</v>
      </c>
      <c r="AB147" s="47" t="s">
        <v>207</v>
      </c>
      <c r="AC147" s="48">
        <f t="shared" si="1"/>
        <v>0</v>
      </c>
    </row>
    <row r="148" spans="1:29" x14ac:dyDescent="0.2">
      <c r="A148" s="41" t="s">
        <v>193</v>
      </c>
      <c r="B148" s="41" t="s">
        <v>201</v>
      </c>
      <c r="C148" s="41" t="s">
        <v>202</v>
      </c>
      <c r="D148" s="41" t="s">
        <v>289</v>
      </c>
      <c r="E148" s="41" t="s">
        <v>250</v>
      </c>
      <c r="F148" s="42">
        <f t="shared" si="3"/>
        <v>110</v>
      </c>
      <c r="G148" s="45" t="s">
        <v>90</v>
      </c>
      <c r="H148" s="56">
        <v>2050</v>
      </c>
      <c r="I148" s="42">
        <v>0</v>
      </c>
      <c r="J148" s="56" t="s">
        <v>63</v>
      </c>
      <c r="K148" s="42">
        <v>0.5</v>
      </c>
      <c r="L148" s="42"/>
      <c r="M148" s="44" t="s">
        <v>205</v>
      </c>
      <c r="N148" s="42">
        <v>0.5</v>
      </c>
      <c r="O148" s="42"/>
      <c r="P148" s="45" t="s">
        <v>206</v>
      </c>
      <c r="Q148" s="43">
        <v>0</v>
      </c>
      <c r="R148" s="42" t="s">
        <v>63</v>
      </c>
      <c r="S148" s="44"/>
      <c r="T148" s="43">
        <v>136</v>
      </c>
      <c r="U148" s="41" t="str">
        <f t="shared" si="0"/>
        <v>total gross GHG emissions (market-based) tCO2eq 2050</v>
      </c>
      <c r="V148" s="41" t="s">
        <v>153</v>
      </c>
      <c r="W148" s="41" t="s">
        <v>90</v>
      </c>
      <c r="X148" s="45">
        <v>2050</v>
      </c>
      <c r="Y148" s="46" t="s">
        <v>80</v>
      </c>
      <c r="Z148" s="44" t="s">
        <v>207</v>
      </c>
      <c r="AA148" s="44">
        <v>1</v>
      </c>
      <c r="AB148" s="44" t="s">
        <v>207</v>
      </c>
      <c r="AC148" s="48">
        <f t="shared" si="1"/>
        <v>1</v>
      </c>
    </row>
    <row r="149" spans="1:29" x14ac:dyDescent="0.2">
      <c r="A149" s="41" t="s">
        <v>193</v>
      </c>
      <c r="B149" s="41" t="s">
        <v>201</v>
      </c>
      <c r="C149" s="41" t="s">
        <v>202</v>
      </c>
      <c r="D149" s="41" t="s">
        <v>289</v>
      </c>
      <c r="E149" s="41" t="s">
        <v>293</v>
      </c>
      <c r="F149" s="42">
        <f t="shared" si="3"/>
        <v>111</v>
      </c>
      <c r="G149" s="45" t="s">
        <v>155</v>
      </c>
      <c r="H149" s="56" t="s">
        <v>63</v>
      </c>
      <c r="I149" s="42">
        <v>0</v>
      </c>
      <c r="J149" s="56" t="s">
        <v>63</v>
      </c>
      <c r="K149" s="42">
        <v>1</v>
      </c>
      <c r="L149" s="42"/>
      <c r="M149" s="44" t="s">
        <v>294</v>
      </c>
      <c r="N149" s="42">
        <v>1</v>
      </c>
      <c r="O149" s="42"/>
      <c r="P149" s="45" t="s">
        <v>295</v>
      </c>
      <c r="Q149" s="43">
        <v>0</v>
      </c>
      <c r="R149" s="42" t="s">
        <v>63</v>
      </c>
      <c r="S149" s="44"/>
      <c r="T149" s="43">
        <v>137</v>
      </c>
      <c r="U149" s="41" t="str">
        <f t="shared" si="0"/>
        <v>total GHG emissions broken down by major countries (to highlight potential transition risks) quant n.a.</v>
      </c>
      <c r="V149" s="41" t="s">
        <v>154</v>
      </c>
      <c r="W149" s="41" t="s">
        <v>155</v>
      </c>
      <c r="X149" s="45" t="s">
        <v>63</v>
      </c>
      <c r="Y149" s="46" t="s">
        <v>80</v>
      </c>
      <c r="Z149" s="44" t="s">
        <v>207</v>
      </c>
      <c r="AA149" s="47">
        <v>1</v>
      </c>
      <c r="AB149" s="47" t="s">
        <v>207</v>
      </c>
      <c r="AC149" s="48">
        <f t="shared" si="1"/>
        <v>0</v>
      </c>
    </row>
    <row r="150" spans="1:29" x14ac:dyDescent="0.2">
      <c r="A150" s="41" t="s">
        <v>193</v>
      </c>
      <c r="B150" s="41" t="s">
        <v>201</v>
      </c>
      <c r="C150" s="41" t="s">
        <v>202</v>
      </c>
      <c r="D150" s="41" t="s">
        <v>289</v>
      </c>
      <c r="E150" s="41" t="s">
        <v>296</v>
      </c>
      <c r="F150" s="42">
        <f t="shared" si="3"/>
        <v>112</v>
      </c>
      <c r="G150" s="45" t="s">
        <v>155</v>
      </c>
      <c r="H150" s="56" t="s">
        <v>63</v>
      </c>
      <c r="I150" s="42">
        <v>0</v>
      </c>
      <c r="J150" s="56" t="s">
        <v>63</v>
      </c>
      <c r="K150" s="42">
        <v>1</v>
      </c>
      <c r="L150" s="42"/>
      <c r="M150" s="44" t="s">
        <v>294</v>
      </c>
      <c r="N150" s="42">
        <v>1</v>
      </c>
      <c r="O150" s="42"/>
      <c r="P150" s="45" t="s">
        <v>295</v>
      </c>
      <c r="Q150" s="43">
        <v>0</v>
      </c>
      <c r="R150" s="42" t="s">
        <v>63</v>
      </c>
      <c r="S150" s="44"/>
      <c r="T150" s="43">
        <v>138</v>
      </c>
      <c r="U150" s="41" t="str">
        <f t="shared" si="0"/>
        <v>total GHG emissions broken down by operating segments quant n.a.</v>
      </c>
      <c r="V150" s="41" t="s">
        <v>156</v>
      </c>
      <c r="W150" s="41" t="s">
        <v>155</v>
      </c>
      <c r="X150" s="45" t="s">
        <v>63</v>
      </c>
      <c r="Y150" s="46" t="s">
        <v>80</v>
      </c>
      <c r="Z150" s="44" t="s">
        <v>207</v>
      </c>
      <c r="AA150" s="44">
        <v>1</v>
      </c>
      <c r="AB150" s="44" t="s">
        <v>207</v>
      </c>
      <c r="AC150" s="48">
        <f t="shared" si="1"/>
        <v>1</v>
      </c>
    </row>
    <row r="151" spans="1:29" x14ac:dyDescent="0.2">
      <c r="A151" s="41" t="s">
        <v>193</v>
      </c>
      <c r="B151" s="41" t="s">
        <v>201</v>
      </c>
      <c r="C151" s="41" t="s">
        <v>202</v>
      </c>
      <c r="D151" s="41" t="s">
        <v>289</v>
      </c>
      <c r="E151" s="41" t="s">
        <v>297</v>
      </c>
      <c r="F151" s="42">
        <v>113</v>
      </c>
      <c r="G151" s="41" t="s">
        <v>107</v>
      </c>
      <c r="H151" s="56" t="s">
        <v>91</v>
      </c>
      <c r="I151" s="42">
        <v>0</v>
      </c>
      <c r="J151" s="56" t="s">
        <v>63</v>
      </c>
      <c r="K151" s="42">
        <v>1</v>
      </c>
      <c r="L151" s="42"/>
      <c r="M151" s="44" t="s">
        <v>233</v>
      </c>
      <c r="N151" s="42">
        <v>1</v>
      </c>
      <c r="O151" s="42"/>
      <c r="P151" s="45" t="s">
        <v>298</v>
      </c>
      <c r="Q151" s="43">
        <v>0</v>
      </c>
      <c r="R151" s="42" t="s">
        <v>63</v>
      </c>
      <c r="S151" s="44"/>
      <c r="T151" s="43">
        <v>139</v>
      </c>
      <c r="U151" s="41" t="str">
        <f t="shared" si="0"/>
        <v>total GHG emissions (for the location-based method) per net turnover intensity fy</v>
      </c>
      <c r="V151" s="41" t="s">
        <v>157</v>
      </c>
      <c r="W151" s="41" t="s">
        <v>107</v>
      </c>
      <c r="X151" s="45" t="s">
        <v>91</v>
      </c>
      <c r="Y151" s="46" t="s">
        <v>78</v>
      </c>
      <c r="Z151" s="44" t="s">
        <v>207</v>
      </c>
      <c r="AA151" s="47">
        <v>1</v>
      </c>
      <c r="AB151" s="47" t="s">
        <v>207</v>
      </c>
      <c r="AC151" s="48">
        <f t="shared" si="1"/>
        <v>0</v>
      </c>
    </row>
    <row r="152" spans="1:29" x14ac:dyDescent="0.2">
      <c r="A152" s="41" t="s">
        <v>193</v>
      </c>
      <c r="B152" s="41" t="s">
        <v>201</v>
      </c>
      <c r="C152" s="41" t="s">
        <v>202</v>
      </c>
      <c r="D152" s="41" t="s">
        <v>289</v>
      </c>
      <c r="E152" s="41" t="s">
        <v>297</v>
      </c>
      <c r="F152" s="42">
        <v>113</v>
      </c>
      <c r="G152" s="41" t="s">
        <v>107</v>
      </c>
      <c r="H152" s="56" t="s">
        <v>91</v>
      </c>
      <c r="I152" s="42">
        <v>0</v>
      </c>
      <c r="J152" s="56" t="s">
        <v>63</v>
      </c>
      <c r="K152" s="42">
        <v>1</v>
      </c>
      <c r="L152" s="42"/>
      <c r="M152" s="44" t="s">
        <v>233</v>
      </c>
      <c r="N152" s="42">
        <v>1</v>
      </c>
      <c r="O152" s="42"/>
      <c r="P152" s="45" t="s">
        <v>298</v>
      </c>
      <c r="Q152" s="43">
        <v>0</v>
      </c>
      <c r="R152" s="42" t="s">
        <v>63</v>
      </c>
      <c r="S152" s="44"/>
      <c r="T152" s="43">
        <v>140</v>
      </c>
      <c r="U152" s="41" t="str">
        <f t="shared" si="0"/>
        <v>total GHG emissions (for the location-based method) per any unit of physical or economic output intensity fy</v>
      </c>
      <c r="V152" s="41" t="s">
        <v>158</v>
      </c>
      <c r="W152" s="41" t="s">
        <v>107</v>
      </c>
      <c r="X152" s="45" t="s">
        <v>91</v>
      </c>
      <c r="Y152" s="46" t="s">
        <v>80</v>
      </c>
      <c r="Z152" s="44" t="s">
        <v>207</v>
      </c>
      <c r="AA152" s="47">
        <v>0</v>
      </c>
      <c r="AB152" s="47" t="s">
        <v>207</v>
      </c>
      <c r="AC152" s="48">
        <f t="shared" si="1"/>
        <v>0</v>
      </c>
    </row>
    <row r="153" spans="1:29" x14ac:dyDescent="0.2">
      <c r="A153" s="41" t="s">
        <v>193</v>
      </c>
      <c r="B153" s="41" t="s">
        <v>201</v>
      </c>
      <c r="C153" s="41" t="s">
        <v>202</v>
      </c>
      <c r="D153" s="41" t="s">
        <v>289</v>
      </c>
      <c r="E153" s="41" t="s">
        <v>297</v>
      </c>
      <c r="F153" s="42">
        <v>113</v>
      </c>
      <c r="G153" s="41" t="s">
        <v>107</v>
      </c>
      <c r="H153" s="56" t="s">
        <v>91</v>
      </c>
      <c r="I153" s="42">
        <v>0</v>
      </c>
      <c r="J153" s="56" t="s">
        <v>63</v>
      </c>
      <c r="K153" s="42">
        <v>1</v>
      </c>
      <c r="L153" s="42"/>
      <c r="M153" s="44" t="s">
        <v>233</v>
      </c>
      <c r="N153" s="42">
        <v>1</v>
      </c>
      <c r="O153" s="42"/>
      <c r="P153" s="45" t="s">
        <v>298</v>
      </c>
      <c r="Q153" s="43">
        <v>0</v>
      </c>
      <c r="R153" s="42" t="s">
        <v>63</v>
      </c>
      <c r="S153" s="44"/>
      <c r="T153" s="43">
        <v>141</v>
      </c>
      <c r="U153" s="41" t="str">
        <f t="shared" si="0"/>
        <v>total GHG emissions (for the location-based method) per any denominator intensity fy</v>
      </c>
      <c r="V153" s="41" t="s">
        <v>159</v>
      </c>
      <c r="W153" s="41" t="s">
        <v>107</v>
      </c>
      <c r="X153" s="45" t="s">
        <v>91</v>
      </c>
      <c r="Y153" s="46" t="s">
        <v>80</v>
      </c>
      <c r="Z153" s="44" t="s">
        <v>207</v>
      </c>
      <c r="AA153" s="47">
        <v>0</v>
      </c>
      <c r="AB153" s="47" t="s">
        <v>207</v>
      </c>
      <c r="AC153" s="48">
        <f t="shared" si="1"/>
        <v>0</v>
      </c>
    </row>
    <row r="154" spans="1:29" x14ac:dyDescent="0.2">
      <c r="A154" s="41" t="s">
        <v>193</v>
      </c>
      <c r="B154" s="41" t="s">
        <v>201</v>
      </c>
      <c r="C154" s="41" t="s">
        <v>202</v>
      </c>
      <c r="D154" s="41" t="s">
        <v>289</v>
      </c>
      <c r="E154" s="41" t="s">
        <v>297</v>
      </c>
      <c r="F154" s="42">
        <v>114</v>
      </c>
      <c r="G154" s="41" t="s">
        <v>107</v>
      </c>
      <c r="H154" s="56" t="s">
        <v>99</v>
      </c>
      <c r="I154" s="42">
        <v>0</v>
      </c>
      <c r="J154" s="56" t="s">
        <v>63</v>
      </c>
      <c r="K154" s="42">
        <v>1</v>
      </c>
      <c r="L154" s="42"/>
      <c r="M154" s="44" t="s">
        <v>299</v>
      </c>
      <c r="N154" s="42">
        <v>1</v>
      </c>
      <c r="O154" s="42"/>
      <c r="P154" s="45" t="s">
        <v>298</v>
      </c>
      <c r="Q154" s="43">
        <v>0</v>
      </c>
      <c r="R154" s="42" t="s">
        <v>63</v>
      </c>
      <c r="S154" s="44"/>
      <c r="T154" s="43">
        <v>142</v>
      </c>
      <c r="U154" s="41" t="str">
        <f t="shared" si="0"/>
        <v>total GHG emissions (for the location-based method) per net turnover intensity fy-1</v>
      </c>
      <c r="V154" s="41" t="s">
        <v>157</v>
      </c>
      <c r="W154" s="41" t="s">
        <v>107</v>
      </c>
      <c r="X154" s="45" t="s">
        <v>99</v>
      </c>
      <c r="Y154" s="46" t="s">
        <v>78</v>
      </c>
      <c r="Z154" s="44" t="s">
        <v>207</v>
      </c>
      <c r="AA154" s="44">
        <v>1</v>
      </c>
      <c r="AB154" s="44" t="s">
        <v>207</v>
      </c>
      <c r="AC154" s="48">
        <f t="shared" si="1"/>
        <v>1</v>
      </c>
    </row>
    <row r="155" spans="1:29" x14ac:dyDescent="0.2">
      <c r="A155" s="41" t="s">
        <v>193</v>
      </c>
      <c r="B155" s="41" t="s">
        <v>201</v>
      </c>
      <c r="C155" s="41" t="s">
        <v>202</v>
      </c>
      <c r="D155" s="41" t="s">
        <v>289</v>
      </c>
      <c r="E155" s="41" t="s">
        <v>297</v>
      </c>
      <c r="F155" s="42">
        <v>114</v>
      </c>
      <c r="G155" s="41" t="s">
        <v>107</v>
      </c>
      <c r="H155" s="56" t="s">
        <v>99</v>
      </c>
      <c r="I155" s="42">
        <v>0</v>
      </c>
      <c r="J155" s="56" t="s">
        <v>63</v>
      </c>
      <c r="K155" s="42">
        <v>1</v>
      </c>
      <c r="L155" s="42"/>
      <c r="M155" s="44" t="s">
        <v>299</v>
      </c>
      <c r="N155" s="42">
        <v>1</v>
      </c>
      <c r="O155" s="42"/>
      <c r="P155" s="45" t="s">
        <v>298</v>
      </c>
      <c r="Q155" s="43">
        <v>0</v>
      </c>
      <c r="R155" s="42" t="s">
        <v>63</v>
      </c>
      <c r="S155" s="44"/>
      <c r="T155" s="43">
        <v>143</v>
      </c>
      <c r="U155" s="41" t="str">
        <f t="shared" si="0"/>
        <v>total GHG emissions (for the location-based method) per any unit of physical or economic output intensity fy-1</v>
      </c>
      <c r="V155" s="41" t="s">
        <v>158</v>
      </c>
      <c r="W155" s="41" t="s">
        <v>107</v>
      </c>
      <c r="X155" s="45" t="s">
        <v>99</v>
      </c>
      <c r="Y155" s="46" t="s">
        <v>80</v>
      </c>
      <c r="Z155" s="44" t="s">
        <v>207</v>
      </c>
      <c r="AA155" s="44">
        <v>0</v>
      </c>
      <c r="AB155" s="44" t="s">
        <v>207</v>
      </c>
      <c r="AC155" s="48">
        <f t="shared" si="1"/>
        <v>1</v>
      </c>
    </row>
    <row r="156" spans="1:29" x14ac:dyDescent="0.2">
      <c r="A156" s="41" t="s">
        <v>193</v>
      </c>
      <c r="B156" s="41" t="s">
        <v>201</v>
      </c>
      <c r="C156" s="41" t="s">
        <v>202</v>
      </c>
      <c r="D156" s="41" t="s">
        <v>289</v>
      </c>
      <c r="E156" s="41" t="s">
        <v>297</v>
      </c>
      <c r="F156" s="42">
        <v>114</v>
      </c>
      <c r="G156" s="41" t="s">
        <v>107</v>
      </c>
      <c r="H156" s="56" t="s">
        <v>99</v>
      </c>
      <c r="I156" s="42">
        <v>0</v>
      </c>
      <c r="J156" s="56" t="s">
        <v>63</v>
      </c>
      <c r="K156" s="42">
        <v>1</v>
      </c>
      <c r="L156" s="42"/>
      <c r="M156" s="44" t="s">
        <v>299</v>
      </c>
      <c r="N156" s="42">
        <v>1</v>
      </c>
      <c r="O156" s="42"/>
      <c r="P156" s="45" t="s">
        <v>298</v>
      </c>
      <c r="Q156" s="43">
        <v>0</v>
      </c>
      <c r="R156" s="42" t="s">
        <v>63</v>
      </c>
      <c r="S156" s="44"/>
      <c r="T156" s="43">
        <v>144</v>
      </c>
      <c r="U156" s="41" t="str">
        <f t="shared" si="0"/>
        <v>total GHG emissions (for the location-based method) per any denominator intensity fy-1</v>
      </c>
      <c r="V156" s="41" t="s">
        <v>159</v>
      </c>
      <c r="W156" s="41" t="s">
        <v>107</v>
      </c>
      <c r="X156" s="45" t="s">
        <v>99</v>
      </c>
      <c r="Y156" s="46" t="s">
        <v>80</v>
      </c>
      <c r="Z156" s="44" t="s">
        <v>207</v>
      </c>
      <c r="AA156" s="44">
        <v>0</v>
      </c>
      <c r="AB156" s="44" t="s">
        <v>207</v>
      </c>
      <c r="AC156" s="48">
        <f t="shared" si="1"/>
        <v>1</v>
      </c>
    </row>
    <row r="157" spans="1:29" x14ac:dyDescent="0.2">
      <c r="A157" s="41" t="s">
        <v>193</v>
      </c>
      <c r="B157" s="41" t="s">
        <v>201</v>
      </c>
      <c r="C157" s="41" t="s">
        <v>202</v>
      </c>
      <c r="D157" s="41" t="s">
        <v>289</v>
      </c>
      <c r="E157" s="41" t="s">
        <v>300</v>
      </c>
      <c r="F157" s="42">
        <v>115</v>
      </c>
      <c r="G157" s="41" t="s">
        <v>107</v>
      </c>
      <c r="H157" s="56" t="s">
        <v>91</v>
      </c>
      <c r="I157" s="42">
        <v>0</v>
      </c>
      <c r="J157" s="56" t="s">
        <v>63</v>
      </c>
      <c r="K157" s="42">
        <v>1</v>
      </c>
      <c r="L157" s="42"/>
      <c r="M157" s="44" t="s">
        <v>233</v>
      </c>
      <c r="N157" s="42">
        <v>1</v>
      </c>
      <c r="O157" s="42"/>
      <c r="P157" s="45" t="s">
        <v>298</v>
      </c>
      <c r="Q157" s="43">
        <v>0</v>
      </c>
      <c r="R157" s="42" t="s">
        <v>63</v>
      </c>
      <c r="S157" s="44"/>
      <c r="T157" s="43">
        <v>145</v>
      </c>
      <c r="U157" s="41" t="str">
        <f t="shared" si="0"/>
        <v>total GHG emissions (for the market-based method) per net turnover intensity fy</v>
      </c>
      <c r="V157" s="41" t="s">
        <v>160</v>
      </c>
      <c r="W157" s="41" t="s">
        <v>107</v>
      </c>
      <c r="X157" s="45" t="s">
        <v>91</v>
      </c>
      <c r="Y157" s="46" t="s">
        <v>78</v>
      </c>
      <c r="Z157" s="44" t="s">
        <v>207</v>
      </c>
      <c r="AA157" s="47">
        <v>1</v>
      </c>
      <c r="AB157" s="47" t="s">
        <v>207</v>
      </c>
      <c r="AC157" s="48">
        <f t="shared" si="1"/>
        <v>0</v>
      </c>
    </row>
    <row r="158" spans="1:29" x14ac:dyDescent="0.2">
      <c r="A158" s="41" t="s">
        <v>193</v>
      </c>
      <c r="B158" s="41" t="s">
        <v>201</v>
      </c>
      <c r="C158" s="41" t="s">
        <v>202</v>
      </c>
      <c r="D158" s="41" t="s">
        <v>289</v>
      </c>
      <c r="E158" s="41" t="s">
        <v>300</v>
      </c>
      <c r="F158" s="42">
        <v>115</v>
      </c>
      <c r="G158" s="41" t="s">
        <v>107</v>
      </c>
      <c r="H158" s="56" t="s">
        <v>91</v>
      </c>
      <c r="I158" s="42">
        <v>0</v>
      </c>
      <c r="J158" s="56" t="s">
        <v>63</v>
      </c>
      <c r="K158" s="42">
        <v>1</v>
      </c>
      <c r="L158" s="42"/>
      <c r="M158" s="44" t="s">
        <v>233</v>
      </c>
      <c r="N158" s="42">
        <v>1</v>
      </c>
      <c r="O158" s="42"/>
      <c r="P158" s="45" t="s">
        <v>298</v>
      </c>
      <c r="Q158" s="43">
        <v>0</v>
      </c>
      <c r="R158" s="42" t="s">
        <v>63</v>
      </c>
      <c r="S158" s="44"/>
      <c r="T158" s="43">
        <v>146</v>
      </c>
      <c r="U158" s="41" t="str">
        <f t="shared" si="0"/>
        <v>total GHG emissions (for the market-based method) per any unit of physical or economic output intensity fy</v>
      </c>
      <c r="V158" s="41" t="s">
        <v>161</v>
      </c>
      <c r="W158" s="41" t="s">
        <v>107</v>
      </c>
      <c r="X158" s="45" t="s">
        <v>91</v>
      </c>
      <c r="Y158" s="46" t="s">
        <v>80</v>
      </c>
      <c r="Z158" s="44" t="s">
        <v>207</v>
      </c>
      <c r="AA158" s="47">
        <v>0</v>
      </c>
      <c r="AB158" s="47" t="s">
        <v>207</v>
      </c>
      <c r="AC158" s="48">
        <f t="shared" si="1"/>
        <v>0</v>
      </c>
    </row>
    <row r="159" spans="1:29" x14ac:dyDescent="0.2">
      <c r="A159" s="41" t="s">
        <v>193</v>
      </c>
      <c r="B159" s="41" t="s">
        <v>201</v>
      </c>
      <c r="C159" s="41" t="s">
        <v>202</v>
      </c>
      <c r="D159" s="41" t="s">
        <v>289</v>
      </c>
      <c r="E159" s="41" t="s">
        <v>300</v>
      </c>
      <c r="F159" s="42">
        <v>115</v>
      </c>
      <c r="G159" s="41" t="s">
        <v>107</v>
      </c>
      <c r="H159" s="56" t="s">
        <v>91</v>
      </c>
      <c r="I159" s="42">
        <v>0</v>
      </c>
      <c r="J159" s="56" t="s">
        <v>63</v>
      </c>
      <c r="K159" s="42">
        <v>1</v>
      </c>
      <c r="L159" s="42"/>
      <c r="M159" s="44" t="s">
        <v>233</v>
      </c>
      <c r="N159" s="42">
        <v>1</v>
      </c>
      <c r="O159" s="42"/>
      <c r="P159" s="45" t="s">
        <v>298</v>
      </c>
      <c r="Q159" s="43">
        <v>0</v>
      </c>
      <c r="R159" s="42" t="s">
        <v>63</v>
      </c>
      <c r="S159" s="44"/>
      <c r="T159" s="43">
        <v>147</v>
      </c>
      <c r="U159" s="41" t="str">
        <f t="shared" si="0"/>
        <v>total GHG emissions (for the market-based method) per any denominator intensity fy</v>
      </c>
      <c r="V159" s="41" t="s">
        <v>162</v>
      </c>
      <c r="W159" s="41" t="s">
        <v>107</v>
      </c>
      <c r="X159" s="45" t="s">
        <v>91</v>
      </c>
      <c r="Y159" s="46" t="s">
        <v>80</v>
      </c>
      <c r="Z159" s="44" t="s">
        <v>207</v>
      </c>
      <c r="AA159" s="47">
        <v>0</v>
      </c>
      <c r="AB159" s="47" t="s">
        <v>207</v>
      </c>
      <c r="AC159" s="48">
        <f t="shared" si="1"/>
        <v>0</v>
      </c>
    </row>
    <row r="160" spans="1:29" x14ac:dyDescent="0.2">
      <c r="A160" s="41" t="s">
        <v>193</v>
      </c>
      <c r="B160" s="41" t="s">
        <v>201</v>
      </c>
      <c r="C160" s="41" t="s">
        <v>202</v>
      </c>
      <c r="D160" s="41" t="s">
        <v>289</v>
      </c>
      <c r="E160" s="41" t="s">
        <v>300</v>
      </c>
      <c r="F160" s="42">
        <v>116</v>
      </c>
      <c r="G160" s="41" t="s">
        <v>107</v>
      </c>
      <c r="H160" s="56" t="s">
        <v>99</v>
      </c>
      <c r="I160" s="42">
        <v>0</v>
      </c>
      <c r="J160" s="56" t="s">
        <v>63</v>
      </c>
      <c r="K160" s="42">
        <v>1</v>
      </c>
      <c r="L160" s="42"/>
      <c r="M160" s="44" t="s">
        <v>299</v>
      </c>
      <c r="N160" s="42">
        <v>1</v>
      </c>
      <c r="O160" s="42"/>
      <c r="P160" s="45" t="s">
        <v>298</v>
      </c>
      <c r="Q160" s="43">
        <v>0</v>
      </c>
      <c r="R160" s="42" t="s">
        <v>63</v>
      </c>
      <c r="S160" s="44"/>
      <c r="T160" s="43">
        <v>148</v>
      </c>
      <c r="U160" s="41" t="str">
        <f t="shared" si="0"/>
        <v>total GHG emissions (for the market-based method) per net turnover intensity fy-1</v>
      </c>
      <c r="V160" s="41" t="s">
        <v>160</v>
      </c>
      <c r="W160" s="41" t="s">
        <v>107</v>
      </c>
      <c r="X160" s="45" t="s">
        <v>99</v>
      </c>
      <c r="Y160" s="46" t="s">
        <v>78</v>
      </c>
      <c r="Z160" s="44" t="s">
        <v>207</v>
      </c>
      <c r="AA160" s="44">
        <v>1</v>
      </c>
      <c r="AB160" s="44" t="s">
        <v>207</v>
      </c>
      <c r="AC160" s="48">
        <f t="shared" si="1"/>
        <v>1</v>
      </c>
    </row>
    <row r="161" spans="1:29" x14ac:dyDescent="0.2">
      <c r="A161" s="41" t="s">
        <v>193</v>
      </c>
      <c r="B161" s="41" t="s">
        <v>201</v>
      </c>
      <c r="C161" s="41" t="s">
        <v>202</v>
      </c>
      <c r="D161" s="41" t="s">
        <v>289</v>
      </c>
      <c r="E161" s="41" t="s">
        <v>300</v>
      </c>
      <c r="F161" s="42">
        <v>116</v>
      </c>
      <c r="G161" s="41" t="s">
        <v>107</v>
      </c>
      <c r="H161" s="56" t="s">
        <v>99</v>
      </c>
      <c r="I161" s="42">
        <v>0</v>
      </c>
      <c r="J161" s="56" t="s">
        <v>63</v>
      </c>
      <c r="K161" s="42">
        <v>1</v>
      </c>
      <c r="L161" s="42"/>
      <c r="M161" s="44" t="s">
        <v>299</v>
      </c>
      <c r="N161" s="42">
        <v>1</v>
      </c>
      <c r="O161" s="42"/>
      <c r="P161" s="45" t="s">
        <v>298</v>
      </c>
      <c r="Q161" s="43">
        <v>0</v>
      </c>
      <c r="R161" s="42" t="s">
        <v>63</v>
      </c>
      <c r="S161" s="44"/>
      <c r="T161" s="43">
        <v>149</v>
      </c>
      <c r="U161" s="41" t="str">
        <f t="shared" si="0"/>
        <v>total GHG emissions (for the market-based method) per any unit of physical or economic output intensity fy-1</v>
      </c>
      <c r="V161" s="41" t="s">
        <v>161</v>
      </c>
      <c r="W161" s="41" t="s">
        <v>107</v>
      </c>
      <c r="X161" s="45" t="s">
        <v>99</v>
      </c>
      <c r="Y161" s="46" t="s">
        <v>80</v>
      </c>
      <c r="Z161" s="44" t="s">
        <v>207</v>
      </c>
      <c r="AA161" s="44">
        <v>0</v>
      </c>
      <c r="AB161" s="44" t="s">
        <v>207</v>
      </c>
      <c r="AC161" s="48">
        <f t="shared" si="1"/>
        <v>1</v>
      </c>
    </row>
    <row r="162" spans="1:29" x14ac:dyDescent="0.2">
      <c r="A162" s="41" t="s">
        <v>193</v>
      </c>
      <c r="B162" s="41" t="s">
        <v>201</v>
      </c>
      <c r="C162" s="41" t="s">
        <v>202</v>
      </c>
      <c r="D162" s="41" t="s">
        <v>289</v>
      </c>
      <c r="E162" s="41" t="s">
        <v>300</v>
      </c>
      <c r="F162" s="42">
        <v>116</v>
      </c>
      <c r="G162" s="41" t="s">
        <v>107</v>
      </c>
      <c r="H162" s="56" t="s">
        <v>99</v>
      </c>
      <c r="I162" s="42">
        <v>0</v>
      </c>
      <c r="J162" s="56" t="s">
        <v>63</v>
      </c>
      <c r="K162" s="42">
        <v>1</v>
      </c>
      <c r="L162" s="42"/>
      <c r="M162" s="44" t="s">
        <v>299</v>
      </c>
      <c r="N162" s="42">
        <v>1</v>
      </c>
      <c r="O162" s="42"/>
      <c r="P162" s="45" t="s">
        <v>298</v>
      </c>
      <c r="Q162" s="43">
        <v>0</v>
      </c>
      <c r="R162" s="42" t="s">
        <v>63</v>
      </c>
      <c r="S162" s="44"/>
      <c r="T162" s="43">
        <v>150</v>
      </c>
      <c r="U162" s="41" t="str">
        <f t="shared" si="0"/>
        <v>total GHG emissions (for the market-based method) per any denominator intensity fy-1</v>
      </c>
      <c r="V162" s="41" t="s">
        <v>162</v>
      </c>
      <c r="W162" s="41" t="s">
        <v>107</v>
      </c>
      <c r="X162" s="45" t="s">
        <v>99</v>
      </c>
      <c r="Y162" s="46" t="s">
        <v>80</v>
      </c>
      <c r="Z162" s="44" t="s">
        <v>207</v>
      </c>
      <c r="AA162" s="44">
        <v>0</v>
      </c>
      <c r="AB162" s="44" t="s">
        <v>207</v>
      </c>
      <c r="AC162" s="48">
        <f t="shared" si="1"/>
        <v>1</v>
      </c>
    </row>
    <row r="163" spans="1:29" x14ac:dyDescent="0.2">
      <c r="A163" s="41" t="s">
        <v>193</v>
      </c>
      <c r="B163" s="41" t="s">
        <v>201</v>
      </c>
      <c r="C163" s="41" t="s">
        <v>202</v>
      </c>
      <c r="D163" s="41" t="s">
        <v>289</v>
      </c>
      <c r="E163" s="41" t="s">
        <v>301</v>
      </c>
      <c r="F163" s="42">
        <v>126</v>
      </c>
      <c r="G163" s="41" t="s">
        <v>77</v>
      </c>
      <c r="H163" s="56" t="s">
        <v>91</v>
      </c>
      <c r="I163" s="42">
        <v>0</v>
      </c>
      <c r="J163" s="56" t="s">
        <v>63</v>
      </c>
      <c r="K163" s="42">
        <v>1</v>
      </c>
      <c r="L163" s="42"/>
      <c r="M163" s="44" t="s">
        <v>302</v>
      </c>
      <c r="N163" s="42">
        <v>1</v>
      </c>
      <c r="O163" s="42"/>
      <c r="P163" s="45" t="s">
        <v>303</v>
      </c>
      <c r="Q163" s="43">
        <v>0</v>
      </c>
      <c r="R163" s="42" t="s">
        <v>63</v>
      </c>
      <c r="S163" s="44"/>
      <c r="T163" s="43">
        <v>160</v>
      </c>
      <c r="U163" s="41" t="str">
        <f t="shared" si="0"/>
        <v>reconciliation of monetary amount used in intensity measure to financial statements monetary fy</v>
      </c>
      <c r="V163" s="41" t="s">
        <v>304</v>
      </c>
      <c r="W163" s="41" t="s">
        <v>305</v>
      </c>
      <c r="X163" s="45" t="s">
        <v>91</v>
      </c>
      <c r="Y163" s="46" t="s">
        <v>78</v>
      </c>
      <c r="Z163" s="44" t="s">
        <v>207</v>
      </c>
      <c r="AA163" s="44">
        <v>1</v>
      </c>
      <c r="AB163" s="44" t="s">
        <v>207</v>
      </c>
      <c r="AC163" s="48">
        <f t="shared" si="1"/>
        <v>0</v>
      </c>
    </row>
  </sheetData>
  <autoFilter ref="A1:AC163" xr:uid="{00000000-0009-0000-0000-000004000000}"/>
  <conditionalFormatting sqref="A2:AC163">
    <cfRule type="expression" dxfId="4" priority="1">
      <formula>$AC2=1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2:B23"/>
  <sheetViews>
    <sheetView showGridLines="0" workbookViewId="0"/>
  </sheetViews>
  <sheetFormatPr defaultColWidth="12.5703125" defaultRowHeight="15.75" customHeight="1" x14ac:dyDescent="0.2"/>
  <cols>
    <col min="1" max="1" width="2.7109375" customWidth="1"/>
    <col min="2" max="2" width="69.7109375" customWidth="1"/>
  </cols>
  <sheetData>
    <row r="2" spans="2:2" ht="15.75" customHeight="1" x14ac:dyDescent="0.35">
      <c r="B2" s="58" t="s">
        <v>311</v>
      </c>
    </row>
    <row r="3" spans="2:2" ht="15" x14ac:dyDescent="0.2">
      <c r="B3" s="59" t="s">
        <v>310</v>
      </c>
    </row>
    <row r="5" spans="2:2" ht="12.75" x14ac:dyDescent="0.2">
      <c r="B5" s="13" t="s">
        <v>312</v>
      </c>
    </row>
    <row r="8" spans="2:2" ht="12.75" x14ac:dyDescent="0.2">
      <c r="B8" s="17" t="s">
        <v>313</v>
      </c>
    </row>
    <row r="9" spans="2:2" ht="12.75" x14ac:dyDescent="0.2">
      <c r="B9" s="60" t="s">
        <v>314</v>
      </c>
    </row>
    <row r="10" spans="2:2" ht="12.75" x14ac:dyDescent="0.2">
      <c r="B10" s="60" t="s">
        <v>315</v>
      </c>
    </row>
    <row r="11" spans="2:2" ht="12.75" x14ac:dyDescent="0.2">
      <c r="B11" s="60" t="s">
        <v>316</v>
      </c>
    </row>
    <row r="12" spans="2:2" ht="12.75" x14ac:dyDescent="0.2">
      <c r="B12" s="60" t="s">
        <v>317</v>
      </c>
    </row>
    <row r="15" spans="2:2" ht="12.75" x14ac:dyDescent="0.2">
      <c r="B15" s="17" t="s">
        <v>318</v>
      </c>
    </row>
    <row r="16" spans="2:2" ht="12.75" x14ac:dyDescent="0.2">
      <c r="B16" s="61" t="s">
        <v>319</v>
      </c>
    </row>
    <row r="17" spans="2:2" ht="12.75" x14ac:dyDescent="0.2">
      <c r="B17" s="61" t="s">
        <v>320</v>
      </c>
    </row>
    <row r="20" spans="2:2" ht="12.75" x14ac:dyDescent="0.2">
      <c r="B20" s="17" t="s">
        <v>321</v>
      </c>
    </row>
    <row r="21" spans="2:2" ht="12.75" x14ac:dyDescent="0.2">
      <c r="B21" s="18" t="s">
        <v>322</v>
      </c>
    </row>
    <row r="22" spans="2:2" ht="12.75" x14ac:dyDescent="0.2">
      <c r="B22" s="18" t="s">
        <v>323</v>
      </c>
    </row>
    <row r="23" spans="2:2" ht="25.5" x14ac:dyDescent="0.2">
      <c r="B23" s="62" t="s">
        <v>324</v>
      </c>
    </row>
  </sheetData>
  <hyperlinks>
    <hyperlink ref="B9" r:id="rId1" xr:uid="{00000000-0004-0000-0800-000000000000}"/>
    <hyperlink ref="B10" r:id="rId2" xr:uid="{00000000-0004-0000-0800-000001000000}"/>
    <hyperlink ref="B11" r:id="rId3" xr:uid="{00000000-0004-0000-0800-000002000000}"/>
    <hyperlink ref="B12" r:id="rId4" xr:uid="{00000000-0004-0000-0800-000003000000}"/>
    <hyperlink ref="B16" r:id="rId5" xr:uid="{00000000-0004-0000-0800-000004000000}"/>
    <hyperlink ref="B17" r:id="rId6" xr:uid="{00000000-0004-0000-0800-000005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2:G267"/>
  <sheetViews>
    <sheetView showGridLines="0" workbookViewId="0"/>
  </sheetViews>
  <sheetFormatPr defaultColWidth="12.5703125" defaultRowHeight="15.75" customHeight="1" outlineLevelRow="1" x14ac:dyDescent="0.2"/>
  <cols>
    <col min="1" max="2" width="3.28515625" customWidth="1"/>
    <col min="3" max="3" width="62.5703125" customWidth="1"/>
    <col min="4" max="4" width="6.140625" customWidth="1"/>
    <col min="5" max="5" width="62.5703125" customWidth="1"/>
    <col min="6" max="6" width="6.140625" customWidth="1"/>
    <col min="7" max="7" width="25.7109375" customWidth="1"/>
    <col min="8" max="8" width="3.28515625" customWidth="1"/>
  </cols>
  <sheetData>
    <row r="2" spans="2:7" ht="12.75" x14ac:dyDescent="0.2">
      <c r="B2" s="63" t="s">
        <v>325</v>
      </c>
    </row>
    <row r="3" spans="2:7" ht="15.75" customHeight="1" x14ac:dyDescent="0.25">
      <c r="B3" s="64"/>
    </row>
    <row r="4" spans="2:7" ht="15.75" customHeight="1" x14ac:dyDescent="0.25">
      <c r="B4" s="64" t="s">
        <v>326</v>
      </c>
    </row>
    <row r="6" spans="2:7" ht="12.75" x14ac:dyDescent="0.2">
      <c r="B6" s="18" t="s">
        <v>327</v>
      </c>
    </row>
    <row r="7" spans="2:7" ht="12.75" x14ac:dyDescent="0.2">
      <c r="B7" s="18" t="s">
        <v>328</v>
      </c>
    </row>
    <row r="8" spans="2:7" ht="12.75" x14ac:dyDescent="0.2">
      <c r="B8" s="18"/>
    </row>
    <row r="9" spans="2:7" ht="12.75" x14ac:dyDescent="0.2">
      <c r="B9" s="65" t="s">
        <v>329</v>
      </c>
      <c r="C9" s="66"/>
      <c r="D9" s="66"/>
      <c r="E9" s="66"/>
      <c r="F9" s="66"/>
      <c r="G9" s="66"/>
    </row>
    <row r="11" spans="2:7" ht="12.75" x14ac:dyDescent="0.2">
      <c r="C11" s="67" t="s">
        <v>330</v>
      </c>
    </row>
    <row r="12" spans="2:7" ht="12.75" outlineLevel="1" x14ac:dyDescent="0.2">
      <c r="C12" s="68" t="s">
        <v>331</v>
      </c>
      <c r="D12" s="69" t="s">
        <v>332</v>
      </c>
      <c r="E12" s="70" t="s">
        <v>333</v>
      </c>
    </row>
    <row r="13" spans="2:7" ht="51" outlineLevel="1" x14ac:dyDescent="0.2">
      <c r="C13" s="71" t="s">
        <v>334</v>
      </c>
      <c r="D13" s="72"/>
      <c r="E13" s="73" t="s">
        <v>335</v>
      </c>
    </row>
    <row r="14" spans="2:7" ht="12.75" outlineLevel="1" x14ac:dyDescent="0.2">
      <c r="C14" s="16"/>
      <c r="E14" s="74" t="s">
        <v>336</v>
      </c>
    </row>
    <row r="15" spans="2:7" ht="38.25" outlineLevel="1" x14ac:dyDescent="0.2">
      <c r="C15" s="16"/>
      <c r="E15" s="75" t="s">
        <v>337</v>
      </c>
      <c r="F15" s="76"/>
      <c r="G15" s="70" t="s">
        <v>338</v>
      </c>
    </row>
    <row r="16" spans="2:7" ht="38.25" outlineLevel="1" x14ac:dyDescent="0.2">
      <c r="C16" s="16"/>
      <c r="E16" s="75" t="s">
        <v>339</v>
      </c>
      <c r="F16" s="76"/>
      <c r="G16" s="70" t="s">
        <v>340</v>
      </c>
    </row>
    <row r="17" spans="3:7" ht="25.5" outlineLevel="1" x14ac:dyDescent="0.2">
      <c r="C17" s="16"/>
      <c r="E17" s="75" t="s">
        <v>341</v>
      </c>
      <c r="F17" s="76"/>
      <c r="G17" s="70" t="s">
        <v>340</v>
      </c>
    </row>
    <row r="18" spans="3:7" ht="38.25" outlineLevel="1" x14ac:dyDescent="0.2">
      <c r="C18" s="16"/>
      <c r="E18" s="75" t="s">
        <v>342</v>
      </c>
      <c r="F18" s="76"/>
      <c r="G18" s="70" t="s">
        <v>340</v>
      </c>
    </row>
    <row r="19" spans="3:7" ht="38.25" outlineLevel="1" x14ac:dyDescent="0.2">
      <c r="C19" s="16"/>
      <c r="E19" s="75" t="s">
        <v>343</v>
      </c>
      <c r="F19" s="76"/>
      <c r="G19" s="70" t="s">
        <v>340</v>
      </c>
    </row>
    <row r="20" spans="3:7" ht="25.5" outlineLevel="1" x14ac:dyDescent="0.2">
      <c r="C20" s="16"/>
      <c r="E20" s="75" t="s">
        <v>344</v>
      </c>
      <c r="F20" s="76"/>
      <c r="G20" s="70" t="s">
        <v>345</v>
      </c>
    </row>
    <row r="21" spans="3:7" ht="12.75" outlineLevel="1" x14ac:dyDescent="0.2">
      <c r="C21" s="16"/>
      <c r="E21" s="75" t="s">
        <v>346</v>
      </c>
      <c r="F21" s="76"/>
      <c r="G21" s="70" t="s">
        <v>347</v>
      </c>
    </row>
    <row r="22" spans="3:7" ht="114.75" outlineLevel="1" x14ac:dyDescent="0.2">
      <c r="C22" s="16"/>
      <c r="E22" s="77" t="s">
        <v>348</v>
      </c>
      <c r="F22" s="78"/>
      <c r="G22" s="79" t="s">
        <v>349</v>
      </c>
    </row>
    <row r="23" spans="3:7" ht="12.75" outlineLevel="1" x14ac:dyDescent="0.2">
      <c r="C23" s="16"/>
      <c r="E23" s="75" t="s">
        <v>350</v>
      </c>
      <c r="F23" s="76"/>
      <c r="G23" s="70" t="s">
        <v>347</v>
      </c>
    </row>
    <row r="24" spans="3:7" ht="76.5" outlineLevel="1" x14ac:dyDescent="0.2">
      <c r="C24" s="16"/>
      <c r="E24" s="77" t="s">
        <v>351</v>
      </c>
      <c r="F24" s="78"/>
      <c r="G24" s="79" t="s">
        <v>352</v>
      </c>
    </row>
    <row r="25" spans="3:7" ht="25.5" outlineLevel="1" x14ac:dyDescent="0.2">
      <c r="C25" s="16"/>
      <c r="E25" s="75" t="s">
        <v>353</v>
      </c>
      <c r="F25" s="76"/>
      <c r="G25" s="70" t="s">
        <v>354</v>
      </c>
    </row>
    <row r="26" spans="3:7" ht="38.25" outlineLevel="1" x14ac:dyDescent="0.2">
      <c r="C26" s="16"/>
      <c r="E26" s="75" t="s">
        <v>355</v>
      </c>
      <c r="F26" s="76"/>
      <c r="G26" s="70" t="s">
        <v>354</v>
      </c>
    </row>
    <row r="27" spans="3:7" ht="25.5" outlineLevel="1" x14ac:dyDescent="0.2">
      <c r="C27" s="16"/>
      <c r="E27" s="75" t="s">
        <v>356</v>
      </c>
      <c r="F27" s="76"/>
      <c r="G27" s="70" t="s">
        <v>354</v>
      </c>
    </row>
    <row r="28" spans="3:7" ht="38.25" outlineLevel="1" x14ac:dyDescent="0.2">
      <c r="C28" s="16"/>
      <c r="E28" s="75" t="s">
        <v>357</v>
      </c>
      <c r="F28" s="76"/>
      <c r="G28" s="70" t="s">
        <v>358</v>
      </c>
    </row>
    <row r="29" spans="3:7" ht="51" outlineLevel="1" x14ac:dyDescent="0.2">
      <c r="C29" s="16"/>
      <c r="E29" s="75" t="s">
        <v>359</v>
      </c>
      <c r="F29" s="76"/>
      <c r="G29" s="70" t="s">
        <v>360</v>
      </c>
    </row>
    <row r="30" spans="3:7" ht="25.5" outlineLevel="1" x14ac:dyDescent="0.2">
      <c r="C30" s="16"/>
      <c r="E30" s="75" t="s">
        <v>361</v>
      </c>
      <c r="F30" s="76"/>
      <c r="G30" s="70" t="s">
        <v>360</v>
      </c>
    </row>
    <row r="31" spans="3:7" ht="12.75" outlineLevel="1" x14ac:dyDescent="0.2">
      <c r="C31" s="16"/>
      <c r="E31" s="80" t="s">
        <v>362</v>
      </c>
      <c r="F31" s="76"/>
      <c r="G31" s="70" t="s">
        <v>363</v>
      </c>
    </row>
    <row r="32" spans="3:7" ht="12.75" outlineLevel="1" x14ac:dyDescent="0.2">
      <c r="C32" s="16"/>
      <c r="E32" s="81"/>
    </row>
    <row r="33" spans="2:7" ht="12.75" outlineLevel="1" x14ac:dyDescent="0.2">
      <c r="C33" s="16"/>
      <c r="D33" s="82" t="s">
        <v>364</v>
      </c>
      <c r="E33" s="83" t="s">
        <v>365</v>
      </c>
    </row>
    <row r="34" spans="2:7" ht="12.75" outlineLevel="1" x14ac:dyDescent="0.2">
      <c r="E34" s="84" t="s">
        <v>366</v>
      </c>
    </row>
    <row r="35" spans="2:7" ht="12.75" outlineLevel="1" x14ac:dyDescent="0.2">
      <c r="E35" s="75" t="s">
        <v>367</v>
      </c>
      <c r="F35" s="76"/>
      <c r="G35" s="70" t="s">
        <v>368</v>
      </c>
    </row>
    <row r="36" spans="2:7" ht="12.75" outlineLevel="1" x14ac:dyDescent="0.2">
      <c r="E36" s="80" t="s">
        <v>369</v>
      </c>
      <c r="F36" s="76"/>
      <c r="G36" s="70" t="s">
        <v>368</v>
      </c>
    </row>
    <row r="37" spans="2:7" ht="12.75" outlineLevel="1" x14ac:dyDescent="0.2">
      <c r="E37" s="81"/>
    </row>
    <row r="38" spans="2:7" ht="12.75" x14ac:dyDescent="0.2">
      <c r="E38" s="81"/>
    </row>
    <row r="39" spans="2:7" ht="12.75" x14ac:dyDescent="0.2">
      <c r="B39" s="65" t="s">
        <v>370</v>
      </c>
      <c r="C39" s="66"/>
      <c r="D39" s="66"/>
      <c r="E39" s="85"/>
      <c r="F39" s="66"/>
      <c r="G39" s="66"/>
    </row>
    <row r="40" spans="2:7" ht="12.75" x14ac:dyDescent="0.2">
      <c r="E40" s="81"/>
    </row>
    <row r="41" spans="2:7" ht="12.75" x14ac:dyDescent="0.2">
      <c r="C41" s="86" t="s">
        <v>371</v>
      </c>
      <c r="E41" s="81"/>
    </row>
    <row r="42" spans="2:7" ht="12.75" outlineLevel="1" x14ac:dyDescent="0.2">
      <c r="C42" s="74" t="s">
        <v>372</v>
      </c>
    </row>
    <row r="43" spans="2:7" ht="51" outlineLevel="1" x14ac:dyDescent="0.2">
      <c r="C43" s="87" t="s">
        <v>373</v>
      </c>
      <c r="D43" s="76"/>
      <c r="E43" s="70" t="s">
        <v>374</v>
      </c>
    </row>
    <row r="44" spans="2:7" ht="38.25" outlineLevel="1" x14ac:dyDescent="0.2">
      <c r="C44" s="75" t="s">
        <v>375</v>
      </c>
      <c r="D44" s="76"/>
      <c r="E44" s="70" t="s">
        <v>376</v>
      </c>
    </row>
    <row r="45" spans="2:7" ht="51" outlineLevel="1" x14ac:dyDescent="0.2">
      <c r="C45" s="75" t="s">
        <v>377</v>
      </c>
      <c r="D45" s="76"/>
      <c r="E45" s="70" t="s">
        <v>378</v>
      </c>
    </row>
    <row r="46" spans="2:7" ht="12.75" outlineLevel="1" x14ac:dyDescent="0.2">
      <c r="C46" s="75" t="s">
        <v>379</v>
      </c>
      <c r="D46" s="76"/>
      <c r="E46" s="70" t="s">
        <v>380</v>
      </c>
    </row>
    <row r="47" spans="2:7" ht="25.5" outlineLevel="1" x14ac:dyDescent="0.2">
      <c r="C47" s="80" t="s">
        <v>381</v>
      </c>
      <c r="D47" s="76"/>
      <c r="E47" s="70" t="s">
        <v>380</v>
      </c>
    </row>
    <row r="48" spans="2:7" ht="12.75" outlineLevel="1" x14ac:dyDescent="0.2">
      <c r="E48" s="81"/>
    </row>
    <row r="49" spans="3:7" ht="12.75" x14ac:dyDescent="0.2">
      <c r="E49" s="81"/>
    </row>
    <row r="50" spans="3:7" ht="12.75" x14ac:dyDescent="0.2">
      <c r="C50" s="86" t="s">
        <v>382</v>
      </c>
      <c r="E50" s="81"/>
    </row>
    <row r="51" spans="3:7" ht="12.75" outlineLevel="1" x14ac:dyDescent="0.2">
      <c r="C51" s="88" t="s">
        <v>383</v>
      </c>
      <c r="D51" s="69" t="s">
        <v>364</v>
      </c>
      <c r="E51" s="70" t="s">
        <v>384</v>
      </c>
    </row>
    <row r="52" spans="3:7" ht="63.75" outlineLevel="1" x14ac:dyDescent="0.2">
      <c r="C52" s="89" t="s">
        <v>385</v>
      </c>
      <c r="D52" s="72"/>
      <c r="E52" s="73" t="s">
        <v>386</v>
      </c>
    </row>
    <row r="53" spans="3:7" ht="12.75" outlineLevel="1" x14ac:dyDescent="0.2">
      <c r="C53" s="16"/>
      <c r="E53" s="90" t="s">
        <v>387</v>
      </c>
    </row>
    <row r="54" spans="3:7" ht="12.75" outlineLevel="1" x14ac:dyDescent="0.2">
      <c r="C54" s="16"/>
      <c r="E54" s="75" t="s">
        <v>388</v>
      </c>
      <c r="F54" s="76"/>
      <c r="G54" s="70" t="s">
        <v>389</v>
      </c>
    </row>
    <row r="55" spans="3:7" ht="12.75" outlineLevel="1" x14ac:dyDescent="0.2">
      <c r="C55" s="16"/>
      <c r="D55" s="91" t="s">
        <v>390</v>
      </c>
      <c r="E55" s="75" t="s">
        <v>391</v>
      </c>
      <c r="F55" s="76"/>
      <c r="G55" s="70" t="s">
        <v>389</v>
      </c>
    </row>
    <row r="56" spans="3:7" ht="25.5" outlineLevel="1" x14ac:dyDescent="0.2">
      <c r="C56" s="16"/>
      <c r="E56" s="80" t="s">
        <v>392</v>
      </c>
      <c r="F56" s="76"/>
      <c r="G56" s="70" t="s">
        <v>393</v>
      </c>
    </row>
    <row r="57" spans="3:7" ht="12.75" outlineLevel="1" x14ac:dyDescent="0.2">
      <c r="C57" s="16"/>
    </row>
    <row r="58" spans="3:7" ht="12.75" outlineLevel="1" x14ac:dyDescent="0.2">
      <c r="C58" s="16"/>
      <c r="D58" s="82" t="s">
        <v>332</v>
      </c>
      <c r="E58" s="70" t="s">
        <v>394</v>
      </c>
    </row>
    <row r="59" spans="3:7" ht="12.75" outlineLevel="1" x14ac:dyDescent="0.2">
      <c r="E59" s="90" t="s">
        <v>395</v>
      </c>
    </row>
    <row r="60" spans="3:7" ht="25.5" outlineLevel="1" x14ac:dyDescent="0.2">
      <c r="E60" s="75" t="s">
        <v>396</v>
      </c>
      <c r="F60" s="76"/>
      <c r="G60" s="92" t="s">
        <v>397</v>
      </c>
    </row>
    <row r="61" spans="3:7" ht="25.5" outlineLevel="1" x14ac:dyDescent="0.2">
      <c r="E61" s="75" t="s">
        <v>398</v>
      </c>
      <c r="F61" s="76"/>
      <c r="G61" s="92" t="s">
        <v>399</v>
      </c>
    </row>
    <row r="62" spans="3:7" ht="12.75" outlineLevel="1" x14ac:dyDescent="0.2">
      <c r="E62" s="93" t="s">
        <v>400</v>
      </c>
      <c r="F62" s="76"/>
      <c r="G62" s="92" t="s">
        <v>399</v>
      </c>
    </row>
    <row r="63" spans="3:7" ht="12.75" outlineLevel="1" x14ac:dyDescent="0.2">
      <c r="E63" s="93" t="s">
        <v>401</v>
      </c>
      <c r="F63" s="76"/>
      <c r="G63" s="92" t="s">
        <v>399</v>
      </c>
    </row>
    <row r="64" spans="3:7" ht="38.25" outlineLevel="1" x14ac:dyDescent="0.2">
      <c r="E64" s="94" t="s">
        <v>402</v>
      </c>
      <c r="F64" s="76"/>
      <c r="G64" s="70" t="s">
        <v>403</v>
      </c>
    </row>
    <row r="65" spans="5:7" ht="12.75" outlineLevel="1" x14ac:dyDescent="0.2">
      <c r="E65" s="75" t="s">
        <v>404</v>
      </c>
      <c r="F65" s="76"/>
      <c r="G65" s="70" t="s">
        <v>405</v>
      </c>
    </row>
    <row r="66" spans="5:7" ht="12.75" outlineLevel="1" x14ac:dyDescent="0.2">
      <c r="E66" s="75" t="s">
        <v>406</v>
      </c>
      <c r="F66" s="76"/>
      <c r="G66" s="70" t="s">
        <v>405</v>
      </c>
    </row>
    <row r="67" spans="5:7" ht="25.5" outlineLevel="1" x14ac:dyDescent="0.2">
      <c r="E67" s="75" t="s">
        <v>407</v>
      </c>
      <c r="F67" s="76"/>
      <c r="G67" s="70" t="s">
        <v>408</v>
      </c>
    </row>
    <row r="68" spans="5:7" ht="12.75" outlineLevel="1" x14ac:dyDescent="0.2">
      <c r="E68" s="75" t="s">
        <v>409</v>
      </c>
      <c r="F68" s="76"/>
      <c r="G68" s="70" t="s">
        <v>410</v>
      </c>
    </row>
    <row r="69" spans="5:7" ht="25.5" outlineLevel="1" x14ac:dyDescent="0.2">
      <c r="E69" s="75" t="s">
        <v>411</v>
      </c>
      <c r="F69" s="76"/>
      <c r="G69" s="70" t="s">
        <v>410</v>
      </c>
    </row>
    <row r="70" spans="5:7" ht="12.75" outlineLevel="1" x14ac:dyDescent="0.2">
      <c r="E70" s="95" t="s">
        <v>412</v>
      </c>
      <c r="F70" s="96"/>
      <c r="G70" s="97" t="s">
        <v>410</v>
      </c>
    </row>
    <row r="71" spans="5:7" ht="38.25" outlineLevel="1" x14ac:dyDescent="0.2">
      <c r="E71" s="75" t="s">
        <v>413</v>
      </c>
      <c r="F71" s="96"/>
      <c r="G71" s="98" t="s">
        <v>414</v>
      </c>
    </row>
    <row r="72" spans="5:7" ht="12.75" outlineLevel="1" x14ac:dyDescent="0.2">
      <c r="E72" s="95" t="s">
        <v>415</v>
      </c>
      <c r="F72" s="96"/>
      <c r="G72" s="98" t="s">
        <v>416</v>
      </c>
    </row>
    <row r="73" spans="5:7" ht="12.75" outlineLevel="1" x14ac:dyDescent="0.2">
      <c r="E73" s="95" t="s">
        <v>417</v>
      </c>
      <c r="F73" s="96"/>
      <c r="G73" s="98" t="s">
        <v>416</v>
      </c>
    </row>
    <row r="74" spans="5:7" ht="12.75" outlineLevel="1" x14ac:dyDescent="0.2">
      <c r="E74" s="75" t="s">
        <v>418</v>
      </c>
      <c r="F74" s="96"/>
      <c r="G74" s="98" t="s">
        <v>416</v>
      </c>
    </row>
    <row r="75" spans="5:7" ht="25.5" outlineLevel="1" x14ac:dyDescent="0.2">
      <c r="E75" s="80" t="s">
        <v>419</v>
      </c>
      <c r="F75" s="96"/>
      <c r="G75" s="98" t="s">
        <v>416</v>
      </c>
    </row>
    <row r="76" spans="5:7" ht="12.75" outlineLevel="1" x14ac:dyDescent="0.2"/>
    <row r="77" spans="5:7" ht="12.75" outlineLevel="1" x14ac:dyDescent="0.2">
      <c r="E77" s="90" t="s">
        <v>420</v>
      </c>
    </row>
    <row r="78" spans="5:7" ht="12.75" outlineLevel="1" x14ac:dyDescent="0.2">
      <c r="E78" s="93" t="s">
        <v>421</v>
      </c>
      <c r="F78" s="76"/>
      <c r="G78" s="92" t="s">
        <v>422</v>
      </c>
    </row>
    <row r="79" spans="5:7" ht="12.75" outlineLevel="1" x14ac:dyDescent="0.2">
      <c r="E79" s="93" t="s">
        <v>423</v>
      </c>
      <c r="F79" s="76"/>
      <c r="G79" s="70" t="s">
        <v>422</v>
      </c>
    </row>
    <row r="80" spans="5:7" ht="12.75" outlineLevel="1" x14ac:dyDescent="0.2">
      <c r="E80" s="75" t="s">
        <v>424</v>
      </c>
      <c r="F80" s="76"/>
      <c r="G80" s="70" t="s">
        <v>425</v>
      </c>
    </row>
    <row r="81" spans="4:7" ht="12.75" outlineLevel="1" x14ac:dyDescent="0.2">
      <c r="D81" s="91" t="s">
        <v>390</v>
      </c>
      <c r="E81" s="75" t="s">
        <v>426</v>
      </c>
      <c r="F81" s="76"/>
      <c r="G81" s="70" t="s">
        <v>425</v>
      </c>
    </row>
    <row r="82" spans="4:7" ht="25.5" outlineLevel="1" x14ac:dyDescent="0.2">
      <c r="E82" s="75" t="s">
        <v>427</v>
      </c>
      <c r="F82" s="76"/>
      <c r="G82" s="70" t="s">
        <v>425</v>
      </c>
    </row>
    <row r="83" spans="4:7" ht="25.5" outlineLevel="1" x14ac:dyDescent="0.2">
      <c r="E83" s="77" t="s">
        <v>428</v>
      </c>
      <c r="F83" s="78"/>
      <c r="G83" s="79" t="s">
        <v>429</v>
      </c>
    </row>
    <row r="84" spans="4:7" ht="25.5" outlineLevel="1" x14ac:dyDescent="0.2">
      <c r="E84" s="77" t="s">
        <v>430</v>
      </c>
      <c r="F84" s="78"/>
      <c r="G84" s="79" t="s">
        <v>431</v>
      </c>
    </row>
    <row r="85" spans="4:7" ht="25.5" outlineLevel="1" x14ac:dyDescent="0.2">
      <c r="E85" s="75" t="s">
        <v>432</v>
      </c>
      <c r="F85" s="76"/>
      <c r="G85" s="70" t="s">
        <v>433</v>
      </c>
    </row>
    <row r="86" spans="4:7" ht="12.75" outlineLevel="1" x14ac:dyDescent="0.2">
      <c r="E86" s="75" t="s">
        <v>434</v>
      </c>
      <c r="F86" s="76"/>
      <c r="G86" s="70" t="s">
        <v>433</v>
      </c>
    </row>
    <row r="87" spans="4:7" ht="38.25" outlineLevel="1" x14ac:dyDescent="0.2">
      <c r="E87" s="77" t="s">
        <v>435</v>
      </c>
      <c r="F87" s="78"/>
      <c r="G87" s="79" t="s">
        <v>436</v>
      </c>
    </row>
    <row r="88" spans="4:7" ht="12.75" outlineLevel="1" x14ac:dyDescent="0.2">
      <c r="E88" s="75" t="s">
        <v>437</v>
      </c>
      <c r="F88" s="96"/>
      <c r="G88" s="98" t="s">
        <v>438</v>
      </c>
    </row>
    <row r="89" spans="4:7" ht="25.5" outlineLevel="1" x14ac:dyDescent="0.2">
      <c r="E89" s="75" t="s">
        <v>439</v>
      </c>
      <c r="F89" s="96"/>
      <c r="G89" s="98" t="s">
        <v>438</v>
      </c>
    </row>
    <row r="90" spans="4:7" ht="25.5" outlineLevel="1" x14ac:dyDescent="0.2">
      <c r="E90" s="75" t="s">
        <v>440</v>
      </c>
      <c r="F90" s="96"/>
      <c r="G90" s="98" t="s">
        <v>410</v>
      </c>
    </row>
    <row r="91" spans="4:7" ht="63.75" outlineLevel="1" x14ac:dyDescent="0.2">
      <c r="E91" s="75" t="s">
        <v>441</v>
      </c>
      <c r="F91" s="96"/>
      <c r="G91" s="98" t="s">
        <v>442</v>
      </c>
    </row>
    <row r="92" spans="4:7" ht="51" outlineLevel="1" x14ac:dyDescent="0.2">
      <c r="E92" s="75" t="s">
        <v>443</v>
      </c>
      <c r="F92" s="96"/>
      <c r="G92" s="98" t="s">
        <v>410</v>
      </c>
    </row>
    <row r="93" spans="4:7" ht="63.75" outlineLevel="1" x14ac:dyDescent="0.2">
      <c r="E93" s="80" t="s">
        <v>444</v>
      </c>
      <c r="F93" s="96"/>
      <c r="G93" s="98" t="s">
        <v>416</v>
      </c>
    </row>
    <row r="94" spans="4:7" ht="12.75" outlineLevel="1" x14ac:dyDescent="0.2"/>
    <row r="95" spans="4:7" ht="12.75" outlineLevel="1" x14ac:dyDescent="0.2">
      <c r="E95" s="90" t="s">
        <v>445</v>
      </c>
    </row>
    <row r="96" spans="4:7" ht="12.75" outlineLevel="1" x14ac:dyDescent="0.2">
      <c r="E96" s="93" t="s">
        <v>446</v>
      </c>
      <c r="F96" s="76"/>
      <c r="G96" s="70" t="s">
        <v>447</v>
      </c>
    </row>
    <row r="97" spans="3:7" ht="25.5" outlineLevel="1" x14ac:dyDescent="0.2">
      <c r="E97" s="80" t="s">
        <v>448</v>
      </c>
      <c r="F97" s="76"/>
      <c r="G97" s="70" t="s">
        <v>447</v>
      </c>
    </row>
    <row r="98" spans="3:7" ht="12.75" outlineLevel="1" x14ac:dyDescent="0.2"/>
    <row r="99" spans="3:7" ht="25.5" outlineLevel="1" x14ac:dyDescent="0.2">
      <c r="E99" s="74" t="s">
        <v>449</v>
      </c>
    </row>
    <row r="100" spans="3:7" ht="25.5" outlineLevel="1" x14ac:dyDescent="0.2">
      <c r="E100" s="93" t="s">
        <v>450</v>
      </c>
      <c r="F100" s="76"/>
      <c r="G100" s="70" t="s">
        <v>451</v>
      </c>
    </row>
    <row r="101" spans="3:7" ht="25.5" outlineLevel="1" x14ac:dyDescent="0.2">
      <c r="E101" s="80" t="s">
        <v>452</v>
      </c>
      <c r="F101" s="76"/>
      <c r="G101" s="70" t="s">
        <v>451</v>
      </c>
    </row>
    <row r="102" spans="3:7" ht="12.75" outlineLevel="1" x14ac:dyDescent="0.2"/>
    <row r="104" spans="3:7" ht="12.75" x14ac:dyDescent="0.2">
      <c r="C104" s="86" t="s">
        <v>453</v>
      </c>
    </row>
    <row r="105" spans="3:7" ht="25.5" outlineLevel="1" x14ac:dyDescent="0.2">
      <c r="C105" s="99" t="s">
        <v>454</v>
      </c>
      <c r="D105" s="82" t="s">
        <v>332</v>
      </c>
    </row>
    <row r="106" spans="3:7" ht="12.75" outlineLevel="1" x14ac:dyDescent="0.2">
      <c r="C106" s="100"/>
      <c r="E106" s="74" t="s">
        <v>455</v>
      </c>
      <c r="F106" s="76"/>
      <c r="G106" s="70"/>
    </row>
    <row r="107" spans="3:7" ht="38.25" outlineLevel="1" x14ac:dyDescent="0.2">
      <c r="C107" s="16"/>
      <c r="E107" s="75" t="s">
        <v>456</v>
      </c>
      <c r="F107" s="76"/>
      <c r="G107" s="70" t="s">
        <v>457</v>
      </c>
    </row>
    <row r="108" spans="3:7" ht="25.5" outlineLevel="1" x14ac:dyDescent="0.2">
      <c r="C108" s="16"/>
      <c r="E108" s="75" t="s">
        <v>458</v>
      </c>
      <c r="F108" s="76"/>
      <c r="G108" s="70" t="s">
        <v>459</v>
      </c>
    </row>
    <row r="109" spans="3:7" ht="25.5" outlineLevel="1" x14ac:dyDescent="0.2">
      <c r="C109" s="16"/>
      <c r="E109" s="75" t="s">
        <v>460</v>
      </c>
      <c r="F109" s="76"/>
      <c r="G109" s="70" t="s">
        <v>459</v>
      </c>
    </row>
    <row r="110" spans="3:7" ht="25.5" outlineLevel="1" x14ac:dyDescent="0.2">
      <c r="C110" s="16"/>
      <c r="E110" s="75" t="s">
        <v>461</v>
      </c>
      <c r="F110" s="76"/>
      <c r="G110" s="70" t="s">
        <v>462</v>
      </c>
    </row>
    <row r="111" spans="3:7" ht="38.25" outlineLevel="1" x14ac:dyDescent="0.2">
      <c r="C111" s="16"/>
      <c r="E111" s="75" t="s">
        <v>463</v>
      </c>
      <c r="F111" s="76"/>
      <c r="G111" s="70" t="s">
        <v>464</v>
      </c>
    </row>
    <row r="112" spans="3:7" ht="38.25" outlineLevel="1" x14ac:dyDescent="0.2">
      <c r="C112" s="16"/>
      <c r="E112" s="75" t="s">
        <v>465</v>
      </c>
      <c r="F112" s="76"/>
      <c r="G112" s="70" t="s">
        <v>466</v>
      </c>
    </row>
    <row r="113" spans="3:7" ht="38.25" outlineLevel="1" x14ac:dyDescent="0.2">
      <c r="C113" s="16"/>
      <c r="E113" s="75" t="s">
        <v>467</v>
      </c>
      <c r="F113" s="76"/>
      <c r="G113" s="70" t="s">
        <v>468</v>
      </c>
    </row>
    <row r="114" spans="3:7" ht="25.5" outlineLevel="1" x14ac:dyDescent="0.2">
      <c r="C114" s="16"/>
      <c r="E114" s="75" t="s">
        <v>469</v>
      </c>
      <c r="F114" s="76"/>
      <c r="G114" s="70" t="s">
        <v>470</v>
      </c>
    </row>
    <row r="115" spans="3:7" ht="25.5" outlineLevel="1" x14ac:dyDescent="0.2">
      <c r="C115" s="16"/>
      <c r="E115" s="75" t="s">
        <v>471</v>
      </c>
      <c r="F115" s="76"/>
      <c r="G115" s="70" t="s">
        <v>472</v>
      </c>
    </row>
    <row r="116" spans="3:7" ht="25.5" outlineLevel="1" x14ac:dyDescent="0.2">
      <c r="C116" s="16"/>
      <c r="E116" s="75" t="s">
        <v>473</v>
      </c>
      <c r="F116" s="76"/>
      <c r="G116" s="70" t="s">
        <v>474</v>
      </c>
    </row>
    <row r="117" spans="3:7" ht="25.5" outlineLevel="1" x14ac:dyDescent="0.2">
      <c r="C117" s="16"/>
      <c r="E117" s="75" t="s">
        <v>475</v>
      </c>
      <c r="F117" s="76"/>
      <c r="G117" s="70" t="s">
        <v>476</v>
      </c>
    </row>
    <row r="118" spans="3:7" ht="38.25" outlineLevel="1" x14ac:dyDescent="0.2">
      <c r="C118" s="16"/>
      <c r="E118" s="75" t="s">
        <v>477</v>
      </c>
      <c r="F118" s="76"/>
      <c r="G118" s="70" t="s">
        <v>478</v>
      </c>
    </row>
    <row r="119" spans="3:7" ht="25.5" outlineLevel="1" x14ac:dyDescent="0.2">
      <c r="C119" s="16"/>
      <c r="E119" s="75" t="s">
        <v>479</v>
      </c>
      <c r="F119" s="76"/>
      <c r="G119" s="70" t="s">
        <v>480</v>
      </c>
    </row>
    <row r="120" spans="3:7" ht="25.5" outlineLevel="1" x14ac:dyDescent="0.2">
      <c r="C120" s="16"/>
      <c r="E120" s="75" t="s">
        <v>481</v>
      </c>
      <c r="F120" s="76"/>
      <c r="G120" s="70" t="s">
        <v>482</v>
      </c>
    </row>
    <row r="121" spans="3:7" ht="25.5" outlineLevel="1" x14ac:dyDescent="0.2">
      <c r="C121" s="16"/>
      <c r="E121" s="75" t="s">
        <v>483</v>
      </c>
      <c r="F121" s="76"/>
      <c r="G121" s="70" t="s">
        <v>484</v>
      </c>
    </row>
    <row r="122" spans="3:7" ht="38.25" outlineLevel="1" x14ac:dyDescent="0.2">
      <c r="C122" s="16"/>
      <c r="E122" s="75" t="s">
        <v>485</v>
      </c>
      <c r="F122" s="76"/>
      <c r="G122" s="70" t="s">
        <v>486</v>
      </c>
    </row>
    <row r="123" spans="3:7" ht="89.25" outlineLevel="1" x14ac:dyDescent="0.2">
      <c r="C123" s="16"/>
      <c r="E123" s="77" t="s">
        <v>487</v>
      </c>
      <c r="F123" s="78"/>
      <c r="G123" s="79" t="s">
        <v>488</v>
      </c>
    </row>
    <row r="124" spans="3:7" ht="25.5" outlineLevel="1" x14ac:dyDescent="0.2">
      <c r="C124" s="16"/>
      <c r="E124" s="75" t="s">
        <v>489</v>
      </c>
      <c r="F124" s="76"/>
      <c r="G124" s="70" t="s">
        <v>486</v>
      </c>
    </row>
    <row r="125" spans="3:7" ht="38.25" outlineLevel="1" x14ac:dyDescent="0.2">
      <c r="C125" s="16"/>
      <c r="E125" s="75" t="s">
        <v>490</v>
      </c>
      <c r="F125" s="76"/>
      <c r="G125" s="70" t="s">
        <v>486</v>
      </c>
    </row>
    <row r="126" spans="3:7" ht="25.5" outlineLevel="1" x14ac:dyDescent="0.2">
      <c r="C126" s="16"/>
      <c r="E126" s="77" t="s">
        <v>491</v>
      </c>
      <c r="F126" s="78"/>
      <c r="G126" s="79" t="s">
        <v>492</v>
      </c>
    </row>
    <row r="127" spans="3:7" ht="63.75" outlineLevel="1" x14ac:dyDescent="0.2">
      <c r="C127" s="16"/>
      <c r="E127" s="77" t="s">
        <v>493</v>
      </c>
      <c r="F127" s="78"/>
      <c r="G127" s="79" t="s">
        <v>494</v>
      </c>
    </row>
    <row r="128" spans="3:7" ht="114.75" outlineLevel="1" x14ac:dyDescent="0.2">
      <c r="C128" s="16"/>
      <c r="E128" s="71" t="s">
        <v>495</v>
      </c>
      <c r="F128" s="78"/>
      <c r="G128" s="79" t="s">
        <v>496</v>
      </c>
    </row>
    <row r="129" spans="2:7" ht="12.75" outlineLevel="1" x14ac:dyDescent="0.2">
      <c r="C129" s="16"/>
      <c r="E129" s="101"/>
    </row>
    <row r="130" spans="2:7" ht="25.5" outlineLevel="1" x14ac:dyDescent="0.2">
      <c r="C130" s="16"/>
      <c r="E130" s="74" t="s">
        <v>497</v>
      </c>
    </row>
    <row r="131" spans="2:7" ht="38.25" outlineLevel="1" x14ac:dyDescent="0.2">
      <c r="C131" s="16"/>
      <c r="E131" s="75" t="s">
        <v>498</v>
      </c>
      <c r="F131" s="76"/>
      <c r="G131" s="70" t="s">
        <v>499</v>
      </c>
    </row>
    <row r="132" spans="2:7" ht="38.25" outlineLevel="1" x14ac:dyDescent="0.2">
      <c r="C132" s="16"/>
      <c r="E132" s="80" t="s">
        <v>500</v>
      </c>
      <c r="F132" s="76"/>
      <c r="G132" s="70" t="s">
        <v>501</v>
      </c>
    </row>
    <row r="133" spans="2:7" ht="12.75" outlineLevel="1" x14ac:dyDescent="0.2">
      <c r="C133" s="16"/>
    </row>
    <row r="134" spans="2:7" ht="12.75" outlineLevel="1" x14ac:dyDescent="0.2">
      <c r="C134" s="16"/>
      <c r="D134" s="82" t="s">
        <v>364</v>
      </c>
      <c r="E134" s="70" t="s">
        <v>502</v>
      </c>
    </row>
    <row r="135" spans="2:7" ht="12.75" outlineLevel="1" x14ac:dyDescent="0.2">
      <c r="E135" s="74" t="s">
        <v>372</v>
      </c>
      <c r="G135" s="70"/>
    </row>
    <row r="136" spans="2:7" ht="25.5" outlineLevel="1" x14ac:dyDescent="0.2">
      <c r="E136" s="75" t="s">
        <v>503</v>
      </c>
      <c r="F136" s="76"/>
      <c r="G136" s="70" t="s">
        <v>504</v>
      </c>
    </row>
    <row r="137" spans="2:7" ht="12.75" outlineLevel="1" x14ac:dyDescent="0.2">
      <c r="E137" s="102" t="s">
        <v>505</v>
      </c>
      <c r="F137" s="76"/>
      <c r="G137" s="70" t="s">
        <v>504</v>
      </c>
    </row>
    <row r="138" spans="2:7" ht="12.75" outlineLevel="1" x14ac:dyDescent="0.2"/>
    <row r="140" spans="2:7" ht="12.75" x14ac:dyDescent="0.2">
      <c r="B140" s="65" t="s">
        <v>506</v>
      </c>
      <c r="C140" s="66"/>
      <c r="D140" s="66"/>
      <c r="E140" s="85"/>
      <c r="F140" s="66"/>
      <c r="G140" s="66"/>
    </row>
    <row r="142" spans="2:7" ht="12.75" x14ac:dyDescent="0.2">
      <c r="C142" s="86" t="s">
        <v>507</v>
      </c>
    </row>
    <row r="143" spans="2:7" ht="25.5" outlineLevel="1" x14ac:dyDescent="0.2">
      <c r="C143" s="68" t="s">
        <v>508</v>
      </c>
    </row>
    <row r="144" spans="2:7" ht="12.75" outlineLevel="1" x14ac:dyDescent="0.2">
      <c r="C144" s="75" t="s">
        <v>509</v>
      </c>
      <c r="D144" s="76"/>
      <c r="E144" s="70" t="s">
        <v>510</v>
      </c>
    </row>
    <row r="145" spans="3:5" ht="12.75" outlineLevel="1" x14ac:dyDescent="0.2">
      <c r="C145" s="75" t="s">
        <v>511</v>
      </c>
      <c r="D145" s="76"/>
      <c r="E145" s="70" t="s">
        <v>512</v>
      </c>
    </row>
    <row r="146" spans="3:5" ht="12.75" outlineLevel="1" x14ac:dyDescent="0.2">
      <c r="C146" s="75" t="s">
        <v>513</v>
      </c>
      <c r="D146" s="76"/>
      <c r="E146" s="70" t="s">
        <v>514</v>
      </c>
    </row>
    <row r="147" spans="3:5" ht="12.75" outlineLevel="1" x14ac:dyDescent="0.2">
      <c r="C147" s="75" t="s">
        <v>515</v>
      </c>
      <c r="D147" s="76"/>
      <c r="E147" s="70" t="s">
        <v>516</v>
      </c>
    </row>
    <row r="148" spans="3:5" ht="12.75" outlineLevel="1" x14ac:dyDescent="0.2">
      <c r="C148" s="75" t="s">
        <v>517</v>
      </c>
      <c r="D148" s="76"/>
      <c r="E148" s="70" t="s">
        <v>518</v>
      </c>
    </row>
    <row r="149" spans="3:5" ht="12.75" outlineLevel="1" x14ac:dyDescent="0.2">
      <c r="C149" s="75" t="s">
        <v>519</v>
      </c>
      <c r="D149" s="76"/>
      <c r="E149" s="70" t="s">
        <v>520</v>
      </c>
    </row>
    <row r="150" spans="3:5" ht="25.5" outlineLevel="1" x14ac:dyDescent="0.2">
      <c r="C150" s="75" t="s">
        <v>521</v>
      </c>
      <c r="D150" s="76"/>
      <c r="E150" s="70" t="s">
        <v>522</v>
      </c>
    </row>
    <row r="151" spans="3:5" ht="12.75" outlineLevel="1" x14ac:dyDescent="0.2">
      <c r="C151" s="75" t="s">
        <v>523</v>
      </c>
      <c r="D151" s="76"/>
      <c r="E151" s="70" t="s">
        <v>524</v>
      </c>
    </row>
    <row r="152" spans="3:5" ht="12.75" outlineLevel="1" x14ac:dyDescent="0.2">
      <c r="C152" s="75" t="s">
        <v>525</v>
      </c>
      <c r="D152" s="76"/>
      <c r="E152" s="70" t="s">
        <v>526</v>
      </c>
    </row>
    <row r="153" spans="3:5" ht="25.5" outlineLevel="1" x14ac:dyDescent="0.2">
      <c r="C153" s="75" t="s">
        <v>527</v>
      </c>
      <c r="D153" s="76"/>
      <c r="E153" s="70" t="s">
        <v>528</v>
      </c>
    </row>
    <row r="154" spans="3:5" ht="25.5" outlineLevel="1" x14ac:dyDescent="0.2">
      <c r="C154" s="75" t="s">
        <v>529</v>
      </c>
      <c r="D154" s="76"/>
      <c r="E154" s="70" t="s">
        <v>530</v>
      </c>
    </row>
    <row r="155" spans="3:5" ht="12.75" outlineLevel="1" x14ac:dyDescent="0.2">
      <c r="C155" s="75" t="s">
        <v>531</v>
      </c>
      <c r="D155" s="76"/>
      <c r="E155" s="70" t="s">
        <v>532</v>
      </c>
    </row>
    <row r="156" spans="3:5" ht="12.75" outlineLevel="1" x14ac:dyDescent="0.2">
      <c r="C156" s="75" t="s">
        <v>533</v>
      </c>
      <c r="D156" s="76"/>
      <c r="E156" s="70" t="s">
        <v>524</v>
      </c>
    </row>
    <row r="157" spans="3:5" ht="12.75" outlineLevel="1" x14ac:dyDescent="0.2">
      <c r="C157" s="75" t="s">
        <v>534</v>
      </c>
      <c r="D157" s="76"/>
      <c r="E157" s="70" t="s">
        <v>535</v>
      </c>
    </row>
    <row r="158" spans="3:5" ht="25.5" outlineLevel="1" x14ac:dyDescent="0.2">
      <c r="C158" s="75" t="s">
        <v>536</v>
      </c>
      <c r="D158" s="78"/>
      <c r="E158" s="79" t="s">
        <v>537</v>
      </c>
    </row>
    <row r="159" spans="3:5" ht="12.75" outlineLevel="1" x14ac:dyDescent="0.2">
      <c r="C159" s="80" t="s">
        <v>538</v>
      </c>
      <c r="D159" s="78"/>
      <c r="E159" s="79" t="s">
        <v>539</v>
      </c>
    </row>
    <row r="160" spans="3:5" ht="12.75" outlineLevel="1" x14ac:dyDescent="0.2">
      <c r="C160" s="81"/>
    </row>
    <row r="161" spans="2:5" ht="12.75" x14ac:dyDescent="0.2">
      <c r="C161" s="81"/>
    </row>
    <row r="162" spans="2:5" ht="12.75" x14ac:dyDescent="0.2">
      <c r="C162" s="86" t="s">
        <v>540</v>
      </c>
    </row>
    <row r="163" spans="2:5" ht="25.5" outlineLevel="1" x14ac:dyDescent="0.2">
      <c r="C163" s="68" t="s">
        <v>541</v>
      </c>
    </row>
    <row r="164" spans="2:5" ht="38.25" outlineLevel="1" x14ac:dyDescent="0.2">
      <c r="C164" s="75" t="s">
        <v>542</v>
      </c>
      <c r="D164" s="76"/>
      <c r="E164" s="70" t="s">
        <v>543</v>
      </c>
    </row>
    <row r="165" spans="2:5" ht="25.5" outlineLevel="1" x14ac:dyDescent="0.2">
      <c r="C165" s="75" t="s">
        <v>544</v>
      </c>
      <c r="D165" s="78"/>
      <c r="E165" s="79" t="s">
        <v>545</v>
      </c>
    </row>
    <row r="166" spans="2:5" ht="25.5" outlineLevel="1" x14ac:dyDescent="0.2">
      <c r="C166" s="75" t="s">
        <v>546</v>
      </c>
      <c r="D166" s="76"/>
      <c r="E166" s="70" t="s">
        <v>547</v>
      </c>
    </row>
    <row r="167" spans="2:5" ht="25.5" outlineLevel="1" x14ac:dyDescent="0.2">
      <c r="C167" s="75" t="s">
        <v>548</v>
      </c>
      <c r="D167" s="76"/>
      <c r="E167" s="70" t="s">
        <v>549</v>
      </c>
    </row>
    <row r="168" spans="2:5" ht="25.5" outlineLevel="1" x14ac:dyDescent="0.2">
      <c r="C168" s="75" t="s">
        <v>550</v>
      </c>
      <c r="D168" s="76"/>
      <c r="E168" s="70" t="s">
        <v>551</v>
      </c>
    </row>
    <row r="169" spans="2:5" ht="38.25" outlineLevel="1" x14ac:dyDescent="0.2">
      <c r="B169" s="18" t="s">
        <v>390</v>
      </c>
      <c r="C169" s="80" t="s">
        <v>552</v>
      </c>
      <c r="D169" s="76"/>
      <c r="E169" s="70" t="s">
        <v>553</v>
      </c>
    </row>
    <row r="170" spans="2:5" ht="12.75" outlineLevel="1" x14ac:dyDescent="0.2"/>
    <row r="172" spans="2:5" ht="12.75" x14ac:dyDescent="0.2">
      <c r="C172" s="103" t="s">
        <v>554</v>
      </c>
    </row>
    <row r="173" spans="2:5" ht="25.5" outlineLevel="1" x14ac:dyDescent="0.2">
      <c r="C173" s="68" t="s">
        <v>555</v>
      </c>
    </row>
    <row r="174" spans="2:5" ht="12.75" outlineLevel="1" x14ac:dyDescent="0.2">
      <c r="C174" s="75" t="s">
        <v>556</v>
      </c>
      <c r="D174" s="76"/>
      <c r="E174" s="70" t="s">
        <v>557</v>
      </c>
    </row>
    <row r="175" spans="2:5" ht="12.75" outlineLevel="1" x14ac:dyDescent="0.2">
      <c r="C175" s="75" t="s">
        <v>558</v>
      </c>
      <c r="D175" s="76"/>
      <c r="E175" s="70" t="s">
        <v>559</v>
      </c>
    </row>
    <row r="176" spans="2:5" ht="12.75" outlineLevel="1" x14ac:dyDescent="0.2">
      <c r="C176" s="75" t="s">
        <v>560</v>
      </c>
      <c r="D176" s="76"/>
      <c r="E176" s="70" t="s">
        <v>561</v>
      </c>
    </row>
    <row r="177" spans="3:5" ht="12.75" outlineLevel="1" x14ac:dyDescent="0.2">
      <c r="C177" s="75" t="s">
        <v>562</v>
      </c>
      <c r="D177" s="76"/>
      <c r="E177" s="70" t="s">
        <v>557</v>
      </c>
    </row>
    <row r="178" spans="3:5" ht="12.75" outlineLevel="1" x14ac:dyDescent="0.2">
      <c r="C178" s="75" t="s">
        <v>563</v>
      </c>
      <c r="D178" s="76"/>
      <c r="E178" s="70" t="s">
        <v>557</v>
      </c>
    </row>
    <row r="179" spans="3:5" ht="12.75" outlineLevel="1" x14ac:dyDescent="0.2">
      <c r="C179" s="75" t="s">
        <v>564</v>
      </c>
      <c r="D179" s="76"/>
      <c r="E179" s="70" t="s">
        <v>557</v>
      </c>
    </row>
    <row r="180" spans="3:5" ht="63.75" outlineLevel="1" x14ac:dyDescent="0.2">
      <c r="C180" s="75" t="s">
        <v>565</v>
      </c>
      <c r="D180" s="78"/>
      <c r="E180" s="79" t="s">
        <v>566</v>
      </c>
    </row>
    <row r="181" spans="3:5" ht="25.5" outlineLevel="1" x14ac:dyDescent="0.2">
      <c r="C181" s="75" t="s">
        <v>567</v>
      </c>
      <c r="D181" s="76"/>
      <c r="E181" s="70" t="s">
        <v>568</v>
      </c>
    </row>
    <row r="182" spans="3:5" ht="25.5" outlineLevel="1" x14ac:dyDescent="0.2">
      <c r="C182" s="75" t="s">
        <v>569</v>
      </c>
      <c r="D182" s="76"/>
      <c r="E182" s="70" t="s">
        <v>557</v>
      </c>
    </row>
    <row r="183" spans="3:5" ht="25.5" outlineLevel="1" x14ac:dyDescent="0.2">
      <c r="C183" s="75" t="s">
        <v>570</v>
      </c>
      <c r="D183" s="76"/>
      <c r="E183" s="70" t="s">
        <v>571</v>
      </c>
    </row>
    <row r="184" spans="3:5" ht="25.5" outlineLevel="1" x14ac:dyDescent="0.2">
      <c r="C184" s="75" t="s">
        <v>572</v>
      </c>
      <c r="D184" s="76"/>
      <c r="E184" s="70" t="s">
        <v>561</v>
      </c>
    </row>
    <row r="185" spans="3:5" ht="25.5" outlineLevel="1" x14ac:dyDescent="0.2">
      <c r="C185" s="75" t="s">
        <v>573</v>
      </c>
      <c r="D185" s="76"/>
      <c r="E185" s="70" t="s">
        <v>557</v>
      </c>
    </row>
    <row r="186" spans="3:5" ht="25.5" outlineLevel="1" x14ac:dyDescent="0.2">
      <c r="C186" s="75" t="s">
        <v>574</v>
      </c>
      <c r="D186" s="76"/>
      <c r="E186" s="70" t="s">
        <v>557</v>
      </c>
    </row>
    <row r="187" spans="3:5" ht="25.5" outlineLevel="1" x14ac:dyDescent="0.2">
      <c r="C187" s="75" t="s">
        <v>575</v>
      </c>
      <c r="D187" s="76"/>
      <c r="E187" s="70" t="s">
        <v>557</v>
      </c>
    </row>
    <row r="188" spans="3:5" ht="89.25" outlineLevel="1" x14ac:dyDescent="0.2">
      <c r="C188" s="75" t="s">
        <v>576</v>
      </c>
      <c r="D188" s="78"/>
      <c r="E188" s="79" t="s">
        <v>577</v>
      </c>
    </row>
    <row r="189" spans="3:5" ht="12.75" outlineLevel="1" x14ac:dyDescent="0.2">
      <c r="C189" s="75" t="s">
        <v>578</v>
      </c>
      <c r="D189" s="76"/>
      <c r="E189" s="70" t="s">
        <v>557</v>
      </c>
    </row>
    <row r="190" spans="3:5" ht="12.75" outlineLevel="1" x14ac:dyDescent="0.2">
      <c r="C190" s="75" t="s">
        <v>579</v>
      </c>
      <c r="D190" s="76"/>
      <c r="E190" s="70" t="s">
        <v>580</v>
      </c>
    </row>
    <row r="191" spans="3:5" ht="25.5" outlineLevel="1" x14ac:dyDescent="0.2">
      <c r="C191" s="75" t="s">
        <v>581</v>
      </c>
      <c r="D191" s="76"/>
      <c r="E191" s="70" t="s">
        <v>561</v>
      </c>
    </row>
    <row r="192" spans="3:5" ht="12.75" outlineLevel="1" x14ac:dyDescent="0.2">
      <c r="C192" s="75" t="s">
        <v>582</v>
      </c>
      <c r="D192" s="76"/>
      <c r="E192" s="70" t="s">
        <v>557</v>
      </c>
    </row>
    <row r="193" spans="3:5" ht="12.75" outlineLevel="1" x14ac:dyDescent="0.2">
      <c r="C193" s="75" t="s">
        <v>583</v>
      </c>
      <c r="D193" s="76"/>
      <c r="E193" s="70" t="s">
        <v>557</v>
      </c>
    </row>
    <row r="194" spans="3:5" ht="12.75" outlineLevel="1" x14ac:dyDescent="0.2">
      <c r="C194" s="75" t="s">
        <v>584</v>
      </c>
      <c r="D194" s="76"/>
      <c r="E194" s="70" t="s">
        <v>557</v>
      </c>
    </row>
    <row r="195" spans="3:5" ht="51" outlineLevel="1" x14ac:dyDescent="0.2">
      <c r="C195" s="75" t="s">
        <v>585</v>
      </c>
      <c r="D195" s="78"/>
      <c r="E195" s="79" t="s">
        <v>586</v>
      </c>
    </row>
    <row r="196" spans="3:5" ht="12.75" outlineLevel="1" x14ac:dyDescent="0.2">
      <c r="C196" s="75" t="s">
        <v>587</v>
      </c>
      <c r="D196" s="76"/>
      <c r="E196" s="70" t="s">
        <v>557</v>
      </c>
    </row>
    <row r="197" spans="3:5" ht="12.75" outlineLevel="1" x14ac:dyDescent="0.2">
      <c r="C197" s="75" t="s">
        <v>588</v>
      </c>
      <c r="D197" s="76"/>
      <c r="E197" s="70" t="s">
        <v>589</v>
      </c>
    </row>
    <row r="198" spans="3:5" ht="25.5" outlineLevel="1" x14ac:dyDescent="0.2">
      <c r="C198" s="75" t="s">
        <v>590</v>
      </c>
      <c r="D198" s="76"/>
      <c r="E198" s="70" t="s">
        <v>561</v>
      </c>
    </row>
    <row r="199" spans="3:5" ht="12.75" outlineLevel="1" x14ac:dyDescent="0.2">
      <c r="C199" s="75" t="s">
        <v>591</v>
      </c>
      <c r="D199" s="76"/>
      <c r="E199" s="70" t="s">
        <v>557</v>
      </c>
    </row>
    <row r="200" spans="3:5" ht="12.75" outlineLevel="1" x14ac:dyDescent="0.2">
      <c r="C200" s="75" t="s">
        <v>592</v>
      </c>
      <c r="D200" s="76"/>
      <c r="E200" s="70" t="s">
        <v>557</v>
      </c>
    </row>
    <row r="201" spans="3:5" ht="12.75" outlineLevel="1" x14ac:dyDescent="0.2">
      <c r="C201" s="75" t="s">
        <v>593</v>
      </c>
      <c r="D201" s="76"/>
      <c r="E201" s="70" t="s">
        <v>557</v>
      </c>
    </row>
    <row r="202" spans="3:5" ht="63.75" outlineLevel="1" x14ac:dyDescent="0.2">
      <c r="C202" s="75" t="s">
        <v>594</v>
      </c>
      <c r="D202" s="78"/>
      <c r="E202" s="79" t="s">
        <v>595</v>
      </c>
    </row>
    <row r="203" spans="3:5" ht="12.75" outlineLevel="1" x14ac:dyDescent="0.2">
      <c r="C203" s="75" t="s">
        <v>596</v>
      </c>
      <c r="D203" s="78"/>
      <c r="E203" s="79" t="s">
        <v>597</v>
      </c>
    </row>
    <row r="204" spans="3:5" ht="12.75" outlineLevel="1" x14ac:dyDescent="0.2">
      <c r="C204" s="75" t="s">
        <v>598</v>
      </c>
      <c r="D204" s="76"/>
      <c r="E204" s="70" t="s">
        <v>557</v>
      </c>
    </row>
    <row r="205" spans="3:5" ht="12.75" outlineLevel="1" x14ac:dyDescent="0.2">
      <c r="C205" s="75" t="s">
        <v>599</v>
      </c>
      <c r="D205" s="76"/>
      <c r="E205" s="70" t="s">
        <v>600</v>
      </c>
    </row>
    <row r="206" spans="3:5" ht="12.75" outlineLevel="1" x14ac:dyDescent="0.2">
      <c r="C206" s="75" t="s">
        <v>601</v>
      </c>
      <c r="D206" s="76"/>
      <c r="E206" s="70" t="s">
        <v>561</v>
      </c>
    </row>
    <row r="207" spans="3:5" ht="12.75" outlineLevel="1" x14ac:dyDescent="0.2">
      <c r="C207" s="75" t="s">
        <v>602</v>
      </c>
      <c r="D207" s="76"/>
      <c r="E207" s="70" t="s">
        <v>557</v>
      </c>
    </row>
    <row r="208" spans="3:5" ht="12.75" outlineLevel="1" x14ac:dyDescent="0.2">
      <c r="C208" s="75" t="s">
        <v>603</v>
      </c>
      <c r="D208" s="76"/>
      <c r="E208" s="70" t="s">
        <v>557</v>
      </c>
    </row>
    <row r="209" spans="3:5" ht="12.75" outlineLevel="1" x14ac:dyDescent="0.2">
      <c r="C209" s="75" t="s">
        <v>604</v>
      </c>
      <c r="D209" s="76"/>
      <c r="E209" s="70" t="s">
        <v>557</v>
      </c>
    </row>
    <row r="210" spans="3:5" ht="12.75" outlineLevel="1" x14ac:dyDescent="0.2">
      <c r="C210" s="75" t="s">
        <v>605</v>
      </c>
      <c r="D210" s="76"/>
      <c r="E210" s="70" t="s">
        <v>557</v>
      </c>
    </row>
    <row r="211" spans="3:5" ht="12.75" outlineLevel="1" x14ac:dyDescent="0.2">
      <c r="C211" s="75" t="s">
        <v>606</v>
      </c>
      <c r="D211" s="76"/>
      <c r="E211" s="70" t="s">
        <v>607</v>
      </c>
    </row>
    <row r="212" spans="3:5" ht="25.5" outlineLevel="1" x14ac:dyDescent="0.2">
      <c r="C212" s="75" t="s">
        <v>608</v>
      </c>
      <c r="D212" s="76"/>
      <c r="E212" s="70" t="s">
        <v>557</v>
      </c>
    </row>
    <row r="213" spans="3:5" ht="12.75" outlineLevel="1" x14ac:dyDescent="0.2">
      <c r="C213" s="75" t="s">
        <v>609</v>
      </c>
      <c r="D213" s="76"/>
      <c r="E213" s="70" t="s">
        <v>557</v>
      </c>
    </row>
    <row r="214" spans="3:5" ht="12.75" outlineLevel="1" x14ac:dyDescent="0.2">
      <c r="C214" s="75" t="s">
        <v>610</v>
      </c>
      <c r="D214" s="76"/>
      <c r="E214" s="70" t="s">
        <v>557</v>
      </c>
    </row>
    <row r="215" spans="3:5" ht="25.5" outlineLevel="1" x14ac:dyDescent="0.2">
      <c r="C215" s="75" t="s">
        <v>611</v>
      </c>
      <c r="D215" s="76"/>
      <c r="E215" s="70" t="s">
        <v>557</v>
      </c>
    </row>
    <row r="216" spans="3:5" ht="25.5" outlineLevel="1" x14ac:dyDescent="0.2">
      <c r="C216" s="75" t="s">
        <v>612</v>
      </c>
      <c r="D216" s="76"/>
      <c r="E216" s="70" t="s">
        <v>557</v>
      </c>
    </row>
    <row r="217" spans="3:5" ht="25.5" outlineLevel="1" x14ac:dyDescent="0.2">
      <c r="C217" s="75" t="s">
        <v>613</v>
      </c>
      <c r="D217" s="76"/>
      <c r="E217" s="70" t="s">
        <v>614</v>
      </c>
    </row>
    <row r="218" spans="3:5" ht="12.75" outlineLevel="1" x14ac:dyDescent="0.2">
      <c r="C218" s="75" t="s">
        <v>309</v>
      </c>
      <c r="D218" s="76"/>
      <c r="E218" s="70"/>
    </row>
    <row r="219" spans="3:5" ht="12.75" outlineLevel="1" x14ac:dyDescent="0.2">
      <c r="C219" s="75" t="s">
        <v>615</v>
      </c>
      <c r="D219" s="76"/>
      <c r="E219" s="70" t="s">
        <v>616</v>
      </c>
    </row>
    <row r="220" spans="3:5" ht="12.75" outlineLevel="1" x14ac:dyDescent="0.2">
      <c r="C220" s="75"/>
      <c r="D220" s="76"/>
      <c r="E220" s="70"/>
    </row>
    <row r="221" spans="3:5" ht="12.75" outlineLevel="1" x14ac:dyDescent="0.2">
      <c r="C221" s="75"/>
      <c r="D221" s="76"/>
      <c r="E221" s="70"/>
    </row>
    <row r="222" spans="3:5" ht="12.75" outlineLevel="1" x14ac:dyDescent="0.2">
      <c r="C222" s="75"/>
      <c r="D222" s="76"/>
      <c r="E222" s="70"/>
    </row>
    <row r="223" spans="3:5" ht="63.75" outlineLevel="1" x14ac:dyDescent="0.2">
      <c r="C223" s="75" t="s">
        <v>617</v>
      </c>
      <c r="D223" s="78"/>
      <c r="E223" s="79" t="s">
        <v>618</v>
      </c>
    </row>
    <row r="224" spans="3:5" ht="12.75" outlineLevel="1" x14ac:dyDescent="0.2">
      <c r="C224" s="75" t="s">
        <v>309</v>
      </c>
      <c r="D224" s="78"/>
      <c r="E224" s="79" t="s">
        <v>619</v>
      </c>
    </row>
    <row r="225" spans="2:5" ht="12.75" outlineLevel="1" x14ac:dyDescent="0.2"/>
    <row r="227" spans="2:5" ht="12.75" x14ac:dyDescent="0.2">
      <c r="C227" s="104" t="s">
        <v>620</v>
      </c>
    </row>
    <row r="228" spans="2:5" ht="25.5" outlineLevel="1" x14ac:dyDescent="0.2">
      <c r="C228" s="68" t="s">
        <v>621</v>
      </c>
    </row>
    <row r="229" spans="2:5" ht="25.5" outlineLevel="1" x14ac:dyDescent="0.2">
      <c r="C229" s="75" t="s">
        <v>622</v>
      </c>
      <c r="D229" s="76"/>
      <c r="E229" s="70" t="s">
        <v>623</v>
      </c>
    </row>
    <row r="230" spans="2:5" ht="38.25" outlineLevel="1" x14ac:dyDescent="0.2">
      <c r="C230" s="75" t="s">
        <v>624</v>
      </c>
      <c r="D230" s="76"/>
      <c r="E230" s="70" t="s">
        <v>623</v>
      </c>
    </row>
    <row r="231" spans="2:5" ht="38.25" outlineLevel="1" x14ac:dyDescent="0.2">
      <c r="C231" s="75" t="s">
        <v>625</v>
      </c>
      <c r="D231" s="76"/>
      <c r="E231" s="70" t="s">
        <v>626</v>
      </c>
    </row>
    <row r="232" spans="2:5" ht="25.5" outlineLevel="1" x14ac:dyDescent="0.2">
      <c r="C232" s="75" t="s">
        <v>627</v>
      </c>
      <c r="D232" s="76"/>
      <c r="E232" s="70" t="s">
        <v>623</v>
      </c>
    </row>
    <row r="233" spans="2:5" ht="38.25" outlineLevel="1" x14ac:dyDescent="0.2">
      <c r="C233" s="75" t="s">
        <v>628</v>
      </c>
      <c r="D233" s="76"/>
      <c r="E233" s="70" t="s">
        <v>623</v>
      </c>
    </row>
    <row r="234" spans="2:5" ht="38.25" outlineLevel="1" x14ac:dyDescent="0.2">
      <c r="C234" s="75" t="s">
        <v>629</v>
      </c>
      <c r="D234" s="76"/>
      <c r="E234" s="70" t="s">
        <v>626</v>
      </c>
    </row>
    <row r="235" spans="2:5" ht="25.5" outlineLevel="1" x14ac:dyDescent="0.2">
      <c r="C235" s="75" t="s">
        <v>550</v>
      </c>
      <c r="D235" s="76"/>
      <c r="E235" s="70" t="s">
        <v>630</v>
      </c>
    </row>
    <row r="236" spans="2:5" ht="38.25" outlineLevel="1" x14ac:dyDescent="0.2">
      <c r="B236" s="18" t="s">
        <v>390</v>
      </c>
      <c r="C236" s="80" t="s">
        <v>552</v>
      </c>
      <c r="D236" s="76"/>
      <c r="E236" s="70" t="s">
        <v>631</v>
      </c>
    </row>
    <row r="237" spans="2:5" ht="12.75" outlineLevel="1" x14ac:dyDescent="0.2">
      <c r="E237" s="79"/>
    </row>
    <row r="239" spans="2:5" ht="12.75" x14ac:dyDescent="0.2">
      <c r="C239" s="104" t="s">
        <v>632</v>
      </c>
    </row>
    <row r="240" spans="2:5" ht="25.5" outlineLevel="1" x14ac:dyDescent="0.2">
      <c r="C240" s="68" t="s">
        <v>633</v>
      </c>
    </row>
    <row r="241" spans="3:5" ht="25.5" outlineLevel="1" x14ac:dyDescent="0.2">
      <c r="C241" s="75" t="s">
        <v>634</v>
      </c>
      <c r="D241" s="76"/>
      <c r="E241" s="70" t="s">
        <v>635</v>
      </c>
    </row>
    <row r="242" spans="3:5" ht="25.5" outlineLevel="1" x14ac:dyDescent="0.2">
      <c r="C242" s="75" t="s">
        <v>636</v>
      </c>
      <c r="D242" s="76"/>
      <c r="E242" s="70" t="s">
        <v>635</v>
      </c>
    </row>
    <row r="243" spans="3:5" ht="114.75" outlineLevel="1" x14ac:dyDescent="0.2">
      <c r="C243" s="75" t="s">
        <v>637</v>
      </c>
      <c r="D243" s="76"/>
      <c r="E243" s="70" t="s">
        <v>638</v>
      </c>
    </row>
    <row r="244" spans="3:5" ht="25.5" outlineLevel="1" x14ac:dyDescent="0.2">
      <c r="C244" s="80" t="s">
        <v>639</v>
      </c>
      <c r="D244" s="76"/>
      <c r="E244" s="70" t="s">
        <v>640</v>
      </c>
    </row>
    <row r="245" spans="3:5" ht="12.75" outlineLevel="1" x14ac:dyDescent="0.2"/>
    <row r="247" spans="3:5" ht="12.75" x14ac:dyDescent="0.2">
      <c r="C247" s="104" t="s">
        <v>641</v>
      </c>
    </row>
    <row r="248" spans="3:5" ht="51" outlineLevel="1" x14ac:dyDescent="0.2">
      <c r="C248" s="68" t="s">
        <v>642</v>
      </c>
    </row>
    <row r="249" spans="3:5" ht="38.25" outlineLevel="1" x14ac:dyDescent="0.2">
      <c r="C249" s="75" t="s">
        <v>643</v>
      </c>
      <c r="D249" s="76"/>
      <c r="E249" s="70" t="s">
        <v>644</v>
      </c>
    </row>
    <row r="250" spans="3:5" ht="12.75" outlineLevel="1" x14ac:dyDescent="0.2">
      <c r="C250" s="75" t="s">
        <v>645</v>
      </c>
      <c r="D250" s="76"/>
      <c r="E250" s="70" t="s">
        <v>646</v>
      </c>
    </row>
    <row r="251" spans="3:5" ht="12.75" outlineLevel="1" x14ac:dyDescent="0.2">
      <c r="C251" s="75" t="s">
        <v>647</v>
      </c>
      <c r="D251" s="76"/>
      <c r="E251" s="70" t="s">
        <v>646</v>
      </c>
    </row>
    <row r="252" spans="3:5" ht="12.75" outlineLevel="1" x14ac:dyDescent="0.2">
      <c r="C252" s="75" t="s">
        <v>648</v>
      </c>
      <c r="D252" s="76"/>
      <c r="E252" s="70" t="s">
        <v>649</v>
      </c>
    </row>
    <row r="253" spans="3:5" ht="25.5" outlineLevel="1" x14ac:dyDescent="0.2">
      <c r="C253" s="75" t="s">
        <v>650</v>
      </c>
      <c r="D253" s="76"/>
      <c r="E253" s="70" t="s">
        <v>651</v>
      </c>
    </row>
    <row r="254" spans="3:5" ht="25.5" outlineLevel="1" x14ac:dyDescent="0.2">
      <c r="C254" s="75" t="s">
        <v>652</v>
      </c>
      <c r="D254" s="76"/>
      <c r="E254" s="70" t="s">
        <v>653</v>
      </c>
    </row>
    <row r="255" spans="3:5" ht="25.5" outlineLevel="1" x14ac:dyDescent="0.2">
      <c r="C255" s="75" t="s">
        <v>654</v>
      </c>
      <c r="D255" s="76"/>
      <c r="E255" s="70" t="s">
        <v>655</v>
      </c>
    </row>
    <row r="256" spans="3:5" ht="25.5" outlineLevel="1" x14ac:dyDescent="0.2">
      <c r="C256" s="80" t="s">
        <v>656</v>
      </c>
      <c r="D256" s="76"/>
      <c r="E256" s="70" t="s">
        <v>657</v>
      </c>
    </row>
    <row r="257" spans="3:5" ht="12.75" outlineLevel="1" x14ac:dyDescent="0.2"/>
    <row r="259" spans="3:5" ht="12.75" x14ac:dyDescent="0.2">
      <c r="C259" s="104" t="s">
        <v>658</v>
      </c>
    </row>
    <row r="260" spans="3:5" ht="12.75" outlineLevel="1" x14ac:dyDescent="0.2">
      <c r="C260" s="68" t="s">
        <v>659</v>
      </c>
    </row>
    <row r="261" spans="3:5" ht="12.75" outlineLevel="1" x14ac:dyDescent="0.2"/>
    <row r="262" spans="3:5" ht="12.75" outlineLevel="1" x14ac:dyDescent="0.2"/>
    <row r="264" spans="3:5" ht="25.5" x14ac:dyDescent="0.2">
      <c r="C264" s="104" t="s">
        <v>660</v>
      </c>
    </row>
    <row r="265" spans="3:5" ht="25.5" outlineLevel="1" x14ac:dyDescent="0.2">
      <c r="C265" s="68" t="s">
        <v>661</v>
      </c>
    </row>
    <row r="266" spans="3:5" ht="12.75" outlineLevel="1" x14ac:dyDescent="0.2">
      <c r="C266" s="75"/>
      <c r="D266" s="76"/>
      <c r="E266" s="70"/>
    </row>
    <row r="267" spans="3:5" ht="12.75" outlineLevel="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P472"/>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3.140625" customWidth="1"/>
    <col min="2" max="2" width="4.42578125" customWidth="1"/>
    <col min="3" max="3" width="13.28515625" customWidth="1"/>
    <col min="4" max="4" width="25.42578125" customWidth="1"/>
    <col min="5" max="5" width="23.42578125" customWidth="1"/>
    <col min="6" max="6" width="18.5703125" customWidth="1"/>
    <col min="7" max="7" width="83.85546875" customWidth="1"/>
    <col min="8" max="8" width="9.42578125" customWidth="1"/>
    <col min="9" max="9" width="7.85546875" customWidth="1"/>
    <col min="10" max="10" width="10.7109375" customWidth="1"/>
    <col min="11" max="11" width="8.5703125" customWidth="1"/>
    <col min="12" max="12" width="9.5703125" customWidth="1"/>
    <col min="13" max="13" width="10.7109375" customWidth="1"/>
    <col min="14" max="14" width="8.140625" customWidth="1"/>
    <col min="15" max="15" width="10.7109375" customWidth="1"/>
    <col min="16" max="16" width="8.140625" customWidth="1"/>
  </cols>
  <sheetData>
    <row r="1" spans="1:16" x14ac:dyDescent="0.2">
      <c r="A1" s="105" t="s">
        <v>662</v>
      </c>
      <c r="B1" s="106" t="s">
        <v>663</v>
      </c>
      <c r="C1" s="107" t="s">
        <v>174</v>
      </c>
      <c r="D1" s="106" t="s">
        <v>173</v>
      </c>
      <c r="E1" s="106" t="s">
        <v>664</v>
      </c>
      <c r="F1" s="106" t="s">
        <v>665</v>
      </c>
      <c r="G1" s="106" t="s">
        <v>666</v>
      </c>
      <c r="H1" s="105" t="s">
        <v>667</v>
      </c>
      <c r="I1" s="105" t="s">
        <v>668</v>
      </c>
      <c r="J1" s="108" t="s">
        <v>669</v>
      </c>
      <c r="K1" s="105" t="s">
        <v>670</v>
      </c>
      <c r="L1" s="109" t="s">
        <v>671</v>
      </c>
      <c r="M1" s="108" t="s">
        <v>672</v>
      </c>
      <c r="N1" s="108" t="s">
        <v>673</v>
      </c>
      <c r="O1" s="108" t="s">
        <v>674</v>
      </c>
      <c r="P1" s="108" t="s">
        <v>675</v>
      </c>
    </row>
    <row r="2" spans="1:16" x14ac:dyDescent="0.2">
      <c r="A2" s="110">
        <v>1</v>
      </c>
      <c r="B2" s="111" t="s">
        <v>676</v>
      </c>
      <c r="C2" s="112" t="s">
        <v>201</v>
      </c>
      <c r="D2" s="111" t="s">
        <v>677</v>
      </c>
      <c r="E2" s="111" t="s">
        <v>678</v>
      </c>
      <c r="F2" s="111" t="s">
        <v>679</v>
      </c>
      <c r="G2" s="111" t="s">
        <v>337</v>
      </c>
      <c r="H2" s="110" t="s">
        <v>77</v>
      </c>
      <c r="I2" s="110" t="s">
        <v>63</v>
      </c>
      <c r="J2" s="113" t="s">
        <v>680</v>
      </c>
      <c r="K2" s="113" t="s">
        <v>681</v>
      </c>
      <c r="L2" s="114" t="s">
        <v>682</v>
      </c>
      <c r="M2" s="115" t="s">
        <v>308</v>
      </c>
      <c r="N2" s="115" t="s">
        <v>308</v>
      </c>
      <c r="O2" s="116" t="s">
        <v>308</v>
      </c>
      <c r="P2" s="116" t="s">
        <v>308</v>
      </c>
    </row>
    <row r="3" spans="1:16" x14ac:dyDescent="0.2">
      <c r="A3" s="110">
        <v>2</v>
      </c>
      <c r="B3" s="111" t="s">
        <v>676</v>
      </c>
      <c r="C3" s="112" t="s">
        <v>201</v>
      </c>
      <c r="D3" s="111" t="s">
        <v>677</v>
      </c>
      <c r="E3" s="117" t="s">
        <v>678</v>
      </c>
      <c r="F3" s="111" t="s">
        <v>679</v>
      </c>
      <c r="G3" s="111" t="s">
        <v>339</v>
      </c>
      <c r="H3" s="110" t="s">
        <v>77</v>
      </c>
      <c r="I3" s="110" t="s">
        <v>63</v>
      </c>
      <c r="J3" s="113" t="s">
        <v>680</v>
      </c>
      <c r="K3" s="113" t="s">
        <v>681</v>
      </c>
      <c r="L3" s="114" t="s">
        <v>683</v>
      </c>
      <c r="M3" s="115" t="s">
        <v>308</v>
      </c>
      <c r="N3" s="118" t="s">
        <v>308</v>
      </c>
      <c r="O3" s="119" t="s">
        <v>308</v>
      </c>
      <c r="P3" s="119" t="s">
        <v>308</v>
      </c>
    </row>
    <row r="4" spans="1:16" x14ac:dyDescent="0.2">
      <c r="A4" s="110">
        <v>3</v>
      </c>
      <c r="B4" s="111" t="s">
        <v>676</v>
      </c>
      <c r="C4" s="112" t="s">
        <v>201</v>
      </c>
      <c r="D4" s="111" t="s">
        <v>677</v>
      </c>
      <c r="E4" s="117" t="s">
        <v>678</v>
      </c>
      <c r="F4" s="111" t="s">
        <v>679</v>
      </c>
      <c r="G4" s="111" t="s">
        <v>341</v>
      </c>
      <c r="H4" s="110" t="s">
        <v>77</v>
      </c>
      <c r="I4" s="110" t="s">
        <v>63</v>
      </c>
      <c r="J4" s="113" t="s">
        <v>680</v>
      </c>
      <c r="K4" s="113" t="s">
        <v>681</v>
      </c>
      <c r="L4" s="114" t="s">
        <v>683</v>
      </c>
      <c r="M4" s="115" t="s">
        <v>308</v>
      </c>
      <c r="N4" s="118" t="s">
        <v>308</v>
      </c>
      <c r="O4" s="119" t="s">
        <v>308</v>
      </c>
      <c r="P4" s="119" t="s">
        <v>308</v>
      </c>
    </row>
    <row r="5" spans="1:16" x14ac:dyDescent="0.2">
      <c r="A5" s="110">
        <v>4</v>
      </c>
      <c r="B5" s="111" t="s">
        <v>676</v>
      </c>
      <c r="C5" s="112" t="s">
        <v>201</v>
      </c>
      <c r="D5" s="111" t="s">
        <v>677</v>
      </c>
      <c r="E5" s="117" t="s">
        <v>678</v>
      </c>
      <c r="F5" s="111" t="s">
        <v>679</v>
      </c>
      <c r="G5" s="111" t="s">
        <v>342</v>
      </c>
      <c r="H5" s="110" t="s">
        <v>77</v>
      </c>
      <c r="I5" s="110" t="s">
        <v>63</v>
      </c>
      <c r="J5" s="113" t="s">
        <v>680</v>
      </c>
      <c r="K5" s="113" t="s">
        <v>681</v>
      </c>
      <c r="L5" s="114" t="s">
        <v>683</v>
      </c>
      <c r="M5" s="115" t="s">
        <v>308</v>
      </c>
      <c r="N5" s="118" t="s">
        <v>308</v>
      </c>
      <c r="O5" s="119" t="s">
        <v>308</v>
      </c>
      <c r="P5" s="119" t="s">
        <v>308</v>
      </c>
    </row>
    <row r="6" spans="1:16" x14ac:dyDescent="0.2">
      <c r="A6" s="110">
        <v>5</v>
      </c>
      <c r="B6" s="111" t="s">
        <v>676</v>
      </c>
      <c r="C6" s="112" t="s">
        <v>201</v>
      </c>
      <c r="D6" s="111" t="s">
        <v>677</v>
      </c>
      <c r="E6" s="117" t="s">
        <v>678</v>
      </c>
      <c r="F6" s="111" t="s">
        <v>679</v>
      </c>
      <c r="G6" s="111" t="s">
        <v>343</v>
      </c>
      <c r="H6" s="110" t="s">
        <v>77</v>
      </c>
      <c r="I6" s="110" t="s">
        <v>63</v>
      </c>
      <c r="J6" s="113" t="s">
        <v>680</v>
      </c>
      <c r="K6" s="113" t="s">
        <v>681</v>
      </c>
      <c r="L6" s="114" t="s">
        <v>683</v>
      </c>
      <c r="M6" s="115" t="s">
        <v>308</v>
      </c>
      <c r="N6" s="118" t="s">
        <v>308</v>
      </c>
      <c r="O6" s="119" t="s">
        <v>308</v>
      </c>
      <c r="P6" s="119" t="s">
        <v>308</v>
      </c>
    </row>
    <row r="7" spans="1:16" x14ac:dyDescent="0.2">
      <c r="A7" s="110">
        <v>6</v>
      </c>
      <c r="B7" s="111" t="s">
        <v>676</v>
      </c>
      <c r="C7" s="112" t="s">
        <v>201</v>
      </c>
      <c r="D7" s="111" t="s">
        <v>677</v>
      </c>
      <c r="E7" s="117" t="s">
        <v>678</v>
      </c>
      <c r="F7" s="111" t="s">
        <v>679</v>
      </c>
      <c r="G7" s="111" t="s">
        <v>344</v>
      </c>
      <c r="H7" s="110" t="s">
        <v>77</v>
      </c>
      <c r="I7" s="110" t="s">
        <v>63</v>
      </c>
      <c r="J7" s="113" t="s">
        <v>680</v>
      </c>
      <c r="K7" s="113" t="s">
        <v>681</v>
      </c>
      <c r="L7" s="114" t="s">
        <v>684</v>
      </c>
      <c r="M7" s="115" t="s">
        <v>308</v>
      </c>
      <c r="N7" s="118" t="s">
        <v>308</v>
      </c>
      <c r="O7" s="119" t="s">
        <v>308</v>
      </c>
      <c r="P7" s="119" t="s">
        <v>308</v>
      </c>
    </row>
    <row r="8" spans="1:16" x14ac:dyDescent="0.2">
      <c r="A8" s="110">
        <v>7</v>
      </c>
      <c r="B8" s="111" t="s">
        <v>676</v>
      </c>
      <c r="C8" s="112" t="s">
        <v>201</v>
      </c>
      <c r="D8" s="111" t="s">
        <v>677</v>
      </c>
      <c r="E8" s="117" t="s">
        <v>678</v>
      </c>
      <c r="F8" s="111" t="s">
        <v>679</v>
      </c>
      <c r="G8" s="111" t="s">
        <v>685</v>
      </c>
      <c r="H8" s="110" t="s">
        <v>90</v>
      </c>
      <c r="I8" s="110" t="s">
        <v>686</v>
      </c>
      <c r="J8" s="113" t="s">
        <v>680</v>
      </c>
      <c r="K8" s="113" t="s">
        <v>681</v>
      </c>
      <c r="L8" s="114" t="s">
        <v>687</v>
      </c>
      <c r="M8" s="115" t="s">
        <v>308</v>
      </c>
      <c r="N8" s="118" t="s">
        <v>308</v>
      </c>
      <c r="O8" s="119" t="s">
        <v>308</v>
      </c>
      <c r="P8" s="119" t="s">
        <v>308</v>
      </c>
    </row>
    <row r="9" spans="1:16" x14ac:dyDescent="0.2">
      <c r="A9" s="110">
        <v>8</v>
      </c>
      <c r="B9" s="111" t="s">
        <v>676</v>
      </c>
      <c r="C9" s="112" t="s">
        <v>201</v>
      </c>
      <c r="D9" s="111" t="s">
        <v>677</v>
      </c>
      <c r="E9" s="117" t="s">
        <v>678</v>
      </c>
      <c r="F9" s="111" t="s">
        <v>679</v>
      </c>
      <c r="G9" s="111" t="s">
        <v>688</v>
      </c>
      <c r="H9" s="110" t="s">
        <v>90</v>
      </c>
      <c r="I9" s="110" t="s">
        <v>686</v>
      </c>
      <c r="J9" s="113" t="s">
        <v>680</v>
      </c>
      <c r="K9" s="113" t="s">
        <v>681</v>
      </c>
      <c r="L9" s="114" t="s">
        <v>687</v>
      </c>
      <c r="M9" s="115" t="s">
        <v>308</v>
      </c>
      <c r="N9" s="118" t="s">
        <v>308</v>
      </c>
      <c r="O9" s="119" t="s">
        <v>308</v>
      </c>
      <c r="P9" s="119" t="s">
        <v>308</v>
      </c>
    </row>
    <row r="10" spans="1:16" x14ac:dyDescent="0.2">
      <c r="A10" s="110">
        <v>9</v>
      </c>
      <c r="B10" s="111" t="s">
        <v>676</v>
      </c>
      <c r="C10" s="112" t="s">
        <v>201</v>
      </c>
      <c r="D10" s="111" t="s">
        <v>677</v>
      </c>
      <c r="E10" s="117" t="s">
        <v>678</v>
      </c>
      <c r="F10" s="111" t="s">
        <v>679</v>
      </c>
      <c r="G10" s="111" t="s">
        <v>353</v>
      </c>
      <c r="H10" s="110" t="s">
        <v>77</v>
      </c>
      <c r="I10" s="110" t="s">
        <v>63</v>
      </c>
      <c r="J10" s="113" t="s">
        <v>680</v>
      </c>
      <c r="K10" s="113" t="s">
        <v>681</v>
      </c>
      <c r="L10" s="114" t="s">
        <v>687</v>
      </c>
      <c r="M10" s="115" t="s">
        <v>308</v>
      </c>
      <c r="N10" s="118" t="s">
        <v>308</v>
      </c>
      <c r="O10" s="119" t="s">
        <v>308</v>
      </c>
      <c r="P10" s="119" t="s">
        <v>308</v>
      </c>
    </row>
    <row r="11" spans="1:16" x14ac:dyDescent="0.2">
      <c r="A11" s="110">
        <v>10</v>
      </c>
      <c r="B11" s="111" t="s">
        <v>676</v>
      </c>
      <c r="C11" s="112" t="s">
        <v>201</v>
      </c>
      <c r="D11" s="111" t="s">
        <v>677</v>
      </c>
      <c r="E11" s="117" t="s">
        <v>678</v>
      </c>
      <c r="F11" s="111" t="s">
        <v>679</v>
      </c>
      <c r="G11" s="111" t="s">
        <v>355</v>
      </c>
      <c r="H11" s="110" t="s">
        <v>77</v>
      </c>
      <c r="I11" s="110" t="s">
        <v>63</v>
      </c>
      <c r="J11" s="113" t="s">
        <v>680</v>
      </c>
      <c r="K11" s="113" t="s">
        <v>681</v>
      </c>
      <c r="L11" s="114" t="s">
        <v>687</v>
      </c>
      <c r="M11" s="115" t="s">
        <v>308</v>
      </c>
      <c r="N11" s="118" t="s">
        <v>308</v>
      </c>
      <c r="O11" s="119" t="s">
        <v>308</v>
      </c>
      <c r="P11" s="119" t="s">
        <v>308</v>
      </c>
    </row>
    <row r="12" spans="1:16" x14ac:dyDescent="0.2">
      <c r="A12" s="110">
        <v>11</v>
      </c>
      <c r="B12" s="111" t="s">
        <v>676</v>
      </c>
      <c r="C12" s="112" t="s">
        <v>201</v>
      </c>
      <c r="D12" s="111" t="s">
        <v>677</v>
      </c>
      <c r="E12" s="117" t="s">
        <v>678</v>
      </c>
      <c r="F12" s="111" t="s">
        <v>679</v>
      </c>
      <c r="G12" s="111" t="s">
        <v>356</v>
      </c>
      <c r="H12" s="110" t="s">
        <v>77</v>
      </c>
      <c r="I12" s="110" t="s">
        <v>63</v>
      </c>
      <c r="J12" s="113" t="s">
        <v>680</v>
      </c>
      <c r="K12" s="113" t="s">
        <v>681</v>
      </c>
      <c r="L12" s="114" t="s">
        <v>687</v>
      </c>
      <c r="M12" s="115" t="s">
        <v>308</v>
      </c>
      <c r="N12" s="118" t="s">
        <v>308</v>
      </c>
      <c r="O12" s="119" t="s">
        <v>308</v>
      </c>
      <c r="P12" s="119" t="s">
        <v>308</v>
      </c>
    </row>
    <row r="13" spans="1:16" x14ac:dyDescent="0.2">
      <c r="A13" s="110">
        <v>12</v>
      </c>
      <c r="B13" s="111" t="s">
        <v>676</v>
      </c>
      <c r="C13" s="112" t="s">
        <v>201</v>
      </c>
      <c r="D13" s="111" t="s">
        <v>677</v>
      </c>
      <c r="E13" s="117" t="s">
        <v>678</v>
      </c>
      <c r="F13" s="111" t="s">
        <v>679</v>
      </c>
      <c r="G13" s="111" t="s">
        <v>357</v>
      </c>
      <c r="H13" s="110" t="s">
        <v>77</v>
      </c>
      <c r="I13" s="110" t="s">
        <v>63</v>
      </c>
      <c r="J13" s="113" t="s">
        <v>680</v>
      </c>
      <c r="K13" s="113" t="s">
        <v>681</v>
      </c>
      <c r="L13" s="114" t="s">
        <v>689</v>
      </c>
      <c r="M13" s="115" t="s">
        <v>308</v>
      </c>
      <c r="N13" s="118" t="s">
        <v>308</v>
      </c>
      <c r="O13" s="119" t="s">
        <v>308</v>
      </c>
      <c r="P13" s="119" t="s">
        <v>308</v>
      </c>
    </row>
    <row r="14" spans="1:16" x14ac:dyDescent="0.2">
      <c r="A14" s="110">
        <v>13</v>
      </c>
      <c r="B14" s="111" t="s">
        <v>676</v>
      </c>
      <c r="C14" s="112" t="s">
        <v>201</v>
      </c>
      <c r="D14" s="111" t="s">
        <v>677</v>
      </c>
      <c r="E14" s="117" t="s">
        <v>678</v>
      </c>
      <c r="F14" s="111" t="s">
        <v>679</v>
      </c>
      <c r="G14" s="111" t="s">
        <v>359</v>
      </c>
      <c r="H14" s="110" t="s">
        <v>77</v>
      </c>
      <c r="I14" s="110" t="s">
        <v>63</v>
      </c>
      <c r="J14" s="113" t="s">
        <v>680</v>
      </c>
      <c r="K14" s="113" t="s">
        <v>681</v>
      </c>
      <c r="L14" s="114" t="s">
        <v>690</v>
      </c>
      <c r="M14" s="115" t="s">
        <v>308</v>
      </c>
      <c r="N14" s="118" t="s">
        <v>308</v>
      </c>
      <c r="O14" s="119" t="s">
        <v>308</v>
      </c>
      <c r="P14" s="119" t="s">
        <v>308</v>
      </c>
    </row>
    <row r="15" spans="1:16" x14ac:dyDescent="0.2">
      <c r="A15" s="110">
        <v>14</v>
      </c>
      <c r="B15" s="111" t="s">
        <v>676</v>
      </c>
      <c r="C15" s="112" t="s">
        <v>201</v>
      </c>
      <c r="D15" s="111" t="s">
        <v>677</v>
      </c>
      <c r="E15" s="117" t="s">
        <v>678</v>
      </c>
      <c r="F15" s="111" t="s">
        <v>679</v>
      </c>
      <c r="G15" s="111" t="s">
        <v>361</v>
      </c>
      <c r="H15" s="110" t="s">
        <v>77</v>
      </c>
      <c r="I15" s="110" t="s">
        <v>63</v>
      </c>
      <c r="J15" s="113" t="s">
        <v>680</v>
      </c>
      <c r="K15" s="113" t="s">
        <v>681</v>
      </c>
      <c r="L15" s="114" t="s">
        <v>690</v>
      </c>
      <c r="M15" s="115" t="s">
        <v>308</v>
      </c>
      <c r="N15" s="118" t="s">
        <v>308</v>
      </c>
      <c r="O15" s="119" t="s">
        <v>308</v>
      </c>
      <c r="P15" s="119" t="s">
        <v>308</v>
      </c>
    </row>
    <row r="16" spans="1:16" x14ac:dyDescent="0.2">
      <c r="A16" s="110">
        <v>15</v>
      </c>
      <c r="B16" s="111" t="s">
        <v>676</v>
      </c>
      <c r="C16" s="112" t="s">
        <v>201</v>
      </c>
      <c r="D16" s="111" t="s">
        <v>677</v>
      </c>
      <c r="E16" s="111" t="s">
        <v>678</v>
      </c>
      <c r="F16" s="111" t="s">
        <v>679</v>
      </c>
      <c r="G16" s="111" t="s">
        <v>362</v>
      </c>
      <c r="H16" s="110" t="s">
        <v>77</v>
      </c>
      <c r="I16" s="110" t="s">
        <v>63</v>
      </c>
      <c r="J16" s="113" t="s">
        <v>680</v>
      </c>
      <c r="K16" s="113" t="s">
        <v>681</v>
      </c>
      <c r="L16" s="114" t="s">
        <v>691</v>
      </c>
      <c r="M16" s="115" t="s">
        <v>308</v>
      </c>
      <c r="N16" s="118" t="s">
        <v>308</v>
      </c>
      <c r="O16" s="119" t="s">
        <v>308</v>
      </c>
      <c r="P16" s="119" t="s">
        <v>308</v>
      </c>
    </row>
    <row r="17" spans="1:16" x14ac:dyDescent="0.2">
      <c r="A17" s="110">
        <v>16</v>
      </c>
      <c r="B17" s="111" t="s">
        <v>676</v>
      </c>
      <c r="C17" s="112" t="s">
        <v>201</v>
      </c>
      <c r="D17" s="111" t="s">
        <v>677</v>
      </c>
      <c r="E17" s="117" t="s">
        <v>678</v>
      </c>
      <c r="F17" s="111" t="s">
        <v>692</v>
      </c>
      <c r="G17" s="111" t="s">
        <v>367</v>
      </c>
      <c r="H17" s="110" t="s">
        <v>77</v>
      </c>
      <c r="I17" s="110" t="s">
        <v>63</v>
      </c>
      <c r="J17" s="113" t="s">
        <v>680</v>
      </c>
      <c r="K17" s="113" t="s">
        <v>681</v>
      </c>
      <c r="L17" s="114" t="s">
        <v>693</v>
      </c>
      <c r="M17" s="115" t="s">
        <v>308</v>
      </c>
      <c r="N17" s="118" t="s">
        <v>308</v>
      </c>
      <c r="O17" s="119" t="s">
        <v>308</v>
      </c>
      <c r="P17" s="119" t="s">
        <v>308</v>
      </c>
    </row>
    <row r="18" spans="1:16" x14ac:dyDescent="0.2">
      <c r="A18" s="110">
        <v>17</v>
      </c>
      <c r="B18" s="111" t="s">
        <v>676</v>
      </c>
      <c r="C18" s="112" t="s">
        <v>201</v>
      </c>
      <c r="D18" s="111" t="s">
        <v>677</v>
      </c>
      <c r="E18" s="117" t="s">
        <v>678</v>
      </c>
      <c r="F18" s="111" t="s">
        <v>692</v>
      </c>
      <c r="G18" s="111" t="s">
        <v>369</v>
      </c>
      <c r="H18" s="110" t="s">
        <v>77</v>
      </c>
      <c r="I18" s="110" t="s">
        <v>63</v>
      </c>
      <c r="J18" s="113" t="s">
        <v>680</v>
      </c>
      <c r="K18" s="113" t="s">
        <v>681</v>
      </c>
      <c r="L18" s="114" t="s">
        <v>693</v>
      </c>
      <c r="M18" s="115" t="s">
        <v>308</v>
      </c>
      <c r="N18" s="118" t="s">
        <v>308</v>
      </c>
      <c r="O18" s="119" t="s">
        <v>308</v>
      </c>
      <c r="P18" s="119" t="s">
        <v>308</v>
      </c>
    </row>
    <row r="19" spans="1:16" x14ac:dyDescent="0.2">
      <c r="A19" s="110">
        <v>18</v>
      </c>
      <c r="B19" s="111" t="s">
        <v>676</v>
      </c>
      <c r="C19" s="112" t="s">
        <v>201</v>
      </c>
      <c r="D19" s="111" t="s">
        <v>677</v>
      </c>
      <c r="E19" s="111" t="s">
        <v>694</v>
      </c>
      <c r="F19" s="111" t="s">
        <v>63</v>
      </c>
      <c r="G19" s="111" t="s">
        <v>695</v>
      </c>
      <c r="H19" s="110" t="s">
        <v>77</v>
      </c>
      <c r="I19" s="110" t="s">
        <v>63</v>
      </c>
      <c r="J19" s="113" t="s">
        <v>308</v>
      </c>
      <c r="K19" s="113" t="s">
        <v>308</v>
      </c>
      <c r="L19" s="114" t="s">
        <v>308</v>
      </c>
      <c r="M19" s="115" t="s">
        <v>696</v>
      </c>
      <c r="N19" s="115" t="s">
        <v>697</v>
      </c>
      <c r="O19" s="119" t="s">
        <v>308</v>
      </c>
      <c r="P19" s="119" t="s">
        <v>308</v>
      </c>
    </row>
    <row r="20" spans="1:16" x14ac:dyDescent="0.2">
      <c r="A20" s="110">
        <v>19</v>
      </c>
      <c r="B20" s="111" t="s">
        <v>676</v>
      </c>
      <c r="C20" s="112" t="s">
        <v>201</v>
      </c>
      <c r="D20" s="111" t="s">
        <v>677</v>
      </c>
      <c r="E20" s="111" t="s">
        <v>694</v>
      </c>
      <c r="F20" s="111" t="s">
        <v>63</v>
      </c>
      <c r="G20" s="111" t="s">
        <v>698</v>
      </c>
      <c r="H20" s="110" t="s">
        <v>77</v>
      </c>
      <c r="I20" s="110" t="s">
        <v>63</v>
      </c>
      <c r="J20" s="113" t="s">
        <v>308</v>
      </c>
      <c r="K20" s="113" t="s">
        <v>308</v>
      </c>
      <c r="L20" s="114" t="s">
        <v>308</v>
      </c>
      <c r="M20" s="115" t="s">
        <v>696</v>
      </c>
      <c r="N20" s="115" t="s">
        <v>699</v>
      </c>
      <c r="O20" s="119" t="s">
        <v>308</v>
      </c>
      <c r="P20" s="119" t="s">
        <v>308</v>
      </c>
    </row>
    <row r="21" spans="1:16" x14ac:dyDescent="0.2">
      <c r="A21" s="110">
        <v>20</v>
      </c>
      <c r="B21" s="111" t="s">
        <v>676</v>
      </c>
      <c r="C21" s="112" t="s">
        <v>201</v>
      </c>
      <c r="D21" s="111" t="s">
        <v>677</v>
      </c>
      <c r="E21" s="111" t="s">
        <v>694</v>
      </c>
      <c r="F21" s="111" t="s">
        <v>63</v>
      </c>
      <c r="G21" s="111" t="s">
        <v>700</v>
      </c>
      <c r="H21" s="110" t="s">
        <v>77</v>
      </c>
      <c r="I21" s="110" t="s">
        <v>63</v>
      </c>
      <c r="J21" s="113" t="s">
        <v>308</v>
      </c>
      <c r="K21" s="113" t="s">
        <v>308</v>
      </c>
      <c r="L21" s="114" t="s">
        <v>308</v>
      </c>
      <c r="M21" s="115" t="s">
        <v>696</v>
      </c>
      <c r="N21" s="115" t="s">
        <v>699</v>
      </c>
      <c r="O21" s="119" t="s">
        <v>308</v>
      </c>
      <c r="P21" s="119" t="s">
        <v>308</v>
      </c>
    </row>
    <row r="22" spans="1:16" x14ac:dyDescent="0.2">
      <c r="A22" s="110">
        <v>21</v>
      </c>
      <c r="B22" s="111" t="s">
        <v>676</v>
      </c>
      <c r="C22" s="112" t="s">
        <v>201</v>
      </c>
      <c r="D22" s="111" t="s">
        <v>677</v>
      </c>
      <c r="E22" s="111" t="s">
        <v>694</v>
      </c>
      <c r="F22" s="111" t="s">
        <v>63</v>
      </c>
      <c r="G22" s="111" t="s">
        <v>701</v>
      </c>
      <c r="H22" s="110" t="s">
        <v>77</v>
      </c>
      <c r="I22" s="110" t="s">
        <v>63</v>
      </c>
      <c r="J22" s="113" t="s">
        <v>308</v>
      </c>
      <c r="K22" s="113" t="s">
        <v>308</v>
      </c>
      <c r="L22" s="114" t="s">
        <v>308</v>
      </c>
      <c r="M22" s="115" t="s">
        <v>696</v>
      </c>
      <c r="N22" s="115" t="s">
        <v>699</v>
      </c>
      <c r="O22" s="119" t="s">
        <v>308</v>
      </c>
      <c r="P22" s="119" t="s">
        <v>308</v>
      </c>
    </row>
    <row r="23" spans="1:16" x14ac:dyDescent="0.2">
      <c r="A23" s="110">
        <v>22</v>
      </c>
      <c r="B23" s="111" t="s">
        <v>676</v>
      </c>
      <c r="C23" s="112" t="s">
        <v>201</v>
      </c>
      <c r="D23" s="111" t="s">
        <v>677</v>
      </c>
      <c r="E23" s="111" t="s">
        <v>694</v>
      </c>
      <c r="F23" s="111" t="s">
        <v>63</v>
      </c>
      <c r="G23" s="111" t="s">
        <v>702</v>
      </c>
      <c r="H23" s="110" t="s">
        <v>77</v>
      </c>
      <c r="I23" s="110" t="s">
        <v>63</v>
      </c>
      <c r="J23" s="113" t="s">
        <v>308</v>
      </c>
      <c r="K23" s="113" t="s">
        <v>308</v>
      </c>
      <c r="L23" s="114" t="s">
        <v>308</v>
      </c>
      <c r="M23" s="115" t="s">
        <v>696</v>
      </c>
      <c r="N23" s="115" t="s">
        <v>703</v>
      </c>
      <c r="O23" s="119" t="s">
        <v>308</v>
      </c>
      <c r="P23" s="119" t="s">
        <v>308</v>
      </c>
    </row>
    <row r="24" spans="1:16" x14ac:dyDescent="0.2">
      <c r="A24" s="110">
        <v>23</v>
      </c>
      <c r="B24" s="111" t="s">
        <v>676</v>
      </c>
      <c r="C24" s="112" t="s">
        <v>201</v>
      </c>
      <c r="D24" s="111" t="s">
        <v>677</v>
      </c>
      <c r="E24" s="111" t="s">
        <v>694</v>
      </c>
      <c r="F24" s="111" t="s">
        <v>63</v>
      </c>
      <c r="G24" s="111" t="s">
        <v>704</v>
      </c>
      <c r="H24" s="110" t="s">
        <v>77</v>
      </c>
      <c r="I24" s="110" t="s">
        <v>63</v>
      </c>
      <c r="J24" s="113" t="s">
        <v>308</v>
      </c>
      <c r="K24" s="113" t="s">
        <v>308</v>
      </c>
      <c r="L24" s="114" t="s">
        <v>308</v>
      </c>
      <c r="M24" s="115" t="s">
        <v>696</v>
      </c>
      <c r="N24" s="115" t="s">
        <v>705</v>
      </c>
      <c r="O24" s="119" t="s">
        <v>308</v>
      </c>
      <c r="P24" s="119" t="s">
        <v>308</v>
      </c>
    </row>
    <row r="25" spans="1:16" x14ac:dyDescent="0.2">
      <c r="A25" s="110">
        <v>24</v>
      </c>
      <c r="B25" s="111" t="s">
        <v>676</v>
      </c>
      <c r="C25" s="112" t="s">
        <v>201</v>
      </c>
      <c r="D25" s="111" t="s">
        <v>677</v>
      </c>
      <c r="E25" s="111" t="s">
        <v>694</v>
      </c>
      <c r="F25" s="111" t="s">
        <v>63</v>
      </c>
      <c r="G25" s="111" t="s">
        <v>706</v>
      </c>
      <c r="H25" s="110" t="s">
        <v>77</v>
      </c>
      <c r="I25" s="110" t="s">
        <v>63</v>
      </c>
      <c r="J25" s="113" t="s">
        <v>308</v>
      </c>
      <c r="K25" s="113" t="s">
        <v>308</v>
      </c>
      <c r="L25" s="114" t="s">
        <v>308</v>
      </c>
      <c r="M25" s="115" t="s">
        <v>696</v>
      </c>
      <c r="N25" s="115" t="s">
        <v>707</v>
      </c>
      <c r="O25" s="119" t="s">
        <v>308</v>
      </c>
      <c r="P25" s="119" t="s">
        <v>308</v>
      </c>
    </row>
    <row r="26" spans="1:16" x14ac:dyDescent="0.2">
      <c r="A26" s="110">
        <v>25</v>
      </c>
      <c r="B26" s="111" t="s">
        <v>676</v>
      </c>
      <c r="C26" s="112" t="s">
        <v>201</v>
      </c>
      <c r="D26" s="111" t="s">
        <v>677</v>
      </c>
      <c r="E26" s="111" t="s">
        <v>694</v>
      </c>
      <c r="F26" s="111" t="s">
        <v>63</v>
      </c>
      <c r="G26" s="111" t="s">
        <v>708</v>
      </c>
      <c r="H26" s="110" t="s">
        <v>77</v>
      </c>
      <c r="I26" s="110" t="s">
        <v>63</v>
      </c>
      <c r="J26" s="113" t="s">
        <v>308</v>
      </c>
      <c r="K26" s="113" t="s">
        <v>308</v>
      </c>
      <c r="L26" s="114" t="s">
        <v>308</v>
      </c>
      <c r="M26" s="115" t="s">
        <v>696</v>
      </c>
      <c r="N26" s="115" t="s">
        <v>709</v>
      </c>
      <c r="O26" s="119" t="s">
        <v>308</v>
      </c>
      <c r="P26" s="119" t="s">
        <v>308</v>
      </c>
    </row>
    <row r="27" spans="1:16" x14ac:dyDescent="0.2">
      <c r="A27" s="110">
        <v>26</v>
      </c>
      <c r="B27" s="111" t="s">
        <v>676</v>
      </c>
      <c r="C27" s="112" t="s">
        <v>201</v>
      </c>
      <c r="D27" s="111" t="s">
        <v>677</v>
      </c>
      <c r="E27" s="111" t="s">
        <v>694</v>
      </c>
      <c r="F27" s="111" t="s">
        <v>63</v>
      </c>
      <c r="G27" s="111" t="s">
        <v>710</v>
      </c>
      <c r="H27" s="110" t="s">
        <v>77</v>
      </c>
      <c r="I27" s="110" t="s">
        <v>63</v>
      </c>
      <c r="J27" s="113" t="s">
        <v>308</v>
      </c>
      <c r="K27" s="113" t="s">
        <v>308</v>
      </c>
      <c r="L27" s="114" t="s">
        <v>308</v>
      </c>
      <c r="M27" s="115" t="s">
        <v>696</v>
      </c>
      <c r="N27" s="115" t="s">
        <v>709</v>
      </c>
      <c r="O27" s="119" t="s">
        <v>308</v>
      </c>
      <c r="P27" s="119" t="s">
        <v>308</v>
      </c>
    </row>
    <row r="28" spans="1:16" x14ac:dyDescent="0.2">
      <c r="A28" s="110">
        <v>27</v>
      </c>
      <c r="B28" s="111" t="s">
        <v>676</v>
      </c>
      <c r="C28" s="112" t="s">
        <v>201</v>
      </c>
      <c r="D28" s="111" t="s">
        <v>677</v>
      </c>
      <c r="E28" s="111" t="s">
        <v>694</v>
      </c>
      <c r="F28" s="111" t="s">
        <v>63</v>
      </c>
      <c r="G28" s="111" t="s">
        <v>711</v>
      </c>
      <c r="H28" s="110" t="s">
        <v>77</v>
      </c>
      <c r="I28" s="110" t="s">
        <v>63</v>
      </c>
      <c r="J28" s="113" t="s">
        <v>308</v>
      </c>
      <c r="K28" s="113" t="s">
        <v>308</v>
      </c>
      <c r="L28" s="114" t="s">
        <v>308</v>
      </c>
      <c r="M28" s="115" t="s">
        <v>696</v>
      </c>
      <c r="N28" s="115" t="s">
        <v>712</v>
      </c>
      <c r="O28" s="119" t="s">
        <v>308</v>
      </c>
      <c r="P28" s="119" t="s">
        <v>308</v>
      </c>
    </row>
    <row r="29" spans="1:16" x14ac:dyDescent="0.2">
      <c r="A29" s="110">
        <v>28</v>
      </c>
      <c r="B29" s="111" t="s">
        <v>676</v>
      </c>
      <c r="C29" s="112" t="s">
        <v>201</v>
      </c>
      <c r="D29" s="111" t="s">
        <v>677</v>
      </c>
      <c r="E29" s="111" t="s">
        <v>694</v>
      </c>
      <c r="F29" s="111" t="s">
        <v>63</v>
      </c>
      <c r="G29" s="111" t="s">
        <v>713</v>
      </c>
      <c r="H29" s="110" t="s">
        <v>77</v>
      </c>
      <c r="I29" s="110" t="s">
        <v>63</v>
      </c>
      <c r="J29" s="113" t="s">
        <v>308</v>
      </c>
      <c r="K29" s="113" t="s">
        <v>308</v>
      </c>
      <c r="L29" s="114" t="s">
        <v>308</v>
      </c>
      <c r="M29" s="115" t="s">
        <v>696</v>
      </c>
      <c r="N29" s="115" t="s">
        <v>712</v>
      </c>
      <c r="O29" s="119" t="s">
        <v>308</v>
      </c>
      <c r="P29" s="119" t="s">
        <v>308</v>
      </c>
    </row>
    <row r="30" spans="1:16" x14ac:dyDescent="0.2">
      <c r="A30" s="110">
        <v>29</v>
      </c>
      <c r="B30" s="111" t="s">
        <v>676</v>
      </c>
      <c r="C30" s="112" t="s">
        <v>201</v>
      </c>
      <c r="D30" s="111" t="s">
        <v>677</v>
      </c>
      <c r="E30" s="111" t="s">
        <v>694</v>
      </c>
      <c r="F30" s="111" t="s">
        <v>63</v>
      </c>
      <c r="G30" s="111" t="s">
        <v>714</v>
      </c>
      <c r="H30" s="110" t="s">
        <v>77</v>
      </c>
      <c r="I30" s="110" t="s">
        <v>63</v>
      </c>
      <c r="J30" s="113" t="s">
        <v>308</v>
      </c>
      <c r="K30" s="113" t="s">
        <v>308</v>
      </c>
      <c r="L30" s="114" t="s">
        <v>308</v>
      </c>
      <c r="M30" s="115" t="s">
        <v>696</v>
      </c>
      <c r="N30" s="115" t="s">
        <v>712</v>
      </c>
      <c r="O30" s="119" t="s">
        <v>308</v>
      </c>
      <c r="P30" s="119" t="s">
        <v>308</v>
      </c>
    </row>
    <row r="31" spans="1:16" x14ac:dyDescent="0.2">
      <c r="A31" s="110">
        <v>30</v>
      </c>
      <c r="B31" s="111" t="s">
        <v>676</v>
      </c>
      <c r="C31" s="112" t="s">
        <v>201</v>
      </c>
      <c r="D31" s="111" t="s">
        <v>677</v>
      </c>
      <c r="E31" s="111" t="s">
        <v>694</v>
      </c>
      <c r="F31" s="111" t="s">
        <v>63</v>
      </c>
      <c r="G31" s="111" t="s">
        <v>715</v>
      </c>
      <c r="H31" s="110" t="s">
        <v>77</v>
      </c>
      <c r="I31" s="110" t="s">
        <v>63</v>
      </c>
      <c r="J31" s="113" t="s">
        <v>308</v>
      </c>
      <c r="K31" s="113" t="s">
        <v>308</v>
      </c>
      <c r="L31" s="114" t="s">
        <v>308</v>
      </c>
      <c r="M31" s="115" t="s">
        <v>696</v>
      </c>
      <c r="N31" s="115" t="s">
        <v>712</v>
      </c>
      <c r="O31" s="119" t="s">
        <v>308</v>
      </c>
      <c r="P31" s="119" t="s">
        <v>308</v>
      </c>
    </row>
    <row r="32" spans="1:16" x14ac:dyDescent="0.2">
      <c r="A32" s="110">
        <v>31</v>
      </c>
      <c r="B32" s="111" t="s">
        <v>676</v>
      </c>
      <c r="C32" s="112" t="s">
        <v>201</v>
      </c>
      <c r="D32" s="111" t="s">
        <v>677</v>
      </c>
      <c r="E32" s="111" t="s">
        <v>716</v>
      </c>
      <c r="F32" s="111" t="s">
        <v>63</v>
      </c>
      <c r="G32" s="111" t="s">
        <v>717</v>
      </c>
      <c r="H32" s="110" t="s">
        <v>77</v>
      </c>
      <c r="I32" s="110" t="s">
        <v>718</v>
      </c>
      <c r="J32" s="113" t="s">
        <v>308</v>
      </c>
      <c r="K32" s="113" t="s">
        <v>308</v>
      </c>
      <c r="L32" s="114" t="s">
        <v>308</v>
      </c>
      <c r="M32" s="115" t="s">
        <v>696</v>
      </c>
      <c r="N32" s="115" t="s">
        <v>719</v>
      </c>
      <c r="O32" s="119" t="s">
        <v>308</v>
      </c>
      <c r="P32" s="119" t="s">
        <v>308</v>
      </c>
    </row>
    <row r="33" spans="1:16" x14ac:dyDescent="0.2">
      <c r="A33" s="110">
        <v>32</v>
      </c>
      <c r="B33" s="111" t="s">
        <v>676</v>
      </c>
      <c r="C33" s="112" t="s">
        <v>201</v>
      </c>
      <c r="D33" s="111" t="s">
        <v>677</v>
      </c>
      <c r="E33" s="111" t="s">
        <v>716</v>
      </c>
      <c r="F33" s="111" t="s">
        <v>63</v>
      </c>
      <c r="G33" s="111" t="s">
        <v>717</v>
      </c>
      <c r="H33" s="110" t="s">
        <v>77</v>
      </c>
      <c r="I33" s="110" t="s">
        <v>720</v>
      </c>
      <c r="J33" s="113" t="s">
        <v>308</v>
      </c>
      <c r="K33" s="113" t="s">
        <v>308</v>
      </c>
      <c r="L33" s="114" t="s">
        <v>308</v>
      </c>
      <c r="M33" s="115" t="s">
        <v>696</v>
      </c>
      <c r="N33" s="115" t="s">
        <v>719</v>
      </c>
      <c r="O33" s="119" t="s">
        <v>308</v>
      </c>
      <c r="P33" s="119" t="s">
        <v>308</v>
      </c>
    </row>
    <row r="34" spans="1:16" x14ac:dyDescent="0.2">
      <c r="A34" s="110">
        <v>33</v>
      </c>
      <c r="B34" s="111" t="s">
        <v>676</v>
      </c>
      <c r="C34" s="112" t="s">
        <v>201</v>
      </c>
      <c r="D34" s="111" t="s">
        <v>677</v>
      </c>
      <c r="E34" s="111" t="s">
        <v>716</v>
      </c>
      <c r="F34" s="111" t="s">
        <v>63</v>
      </c>
      <c r="G34" s="111" t="s">
        <v>717</v>
      </c>
      <c r="H34" s="110" t="s">
        <v>77</v>
      </c>
      <c r="I34" s="110" t="s">
        <v>721</v>
      </c>
      <c r="J34" s="113" t="s">
        <v>308</v>
      </c>
      <c r="K34" s="113" t="s">
        <v>308</v>
      </c>
      <c r="L34" s="114" t="s">
        <v>308</v>
      </c>
      <c r="M34" s="115" t="s">
        <v>696</v>
      </c>
      <c r="N34" s="115" t="s">
        <v>719</v>
      </c>
      <c r="O34" s="119" t="s">
        <v>308</v>
      </c>
      <c r="P34" s="119" t="s">
        <v>308</v>
      </c>
    </row>
    <row r="35" spans="1:16" x14ac:dyDescent="0.2">
      <c r="A35" s="110"/>
      <c r="B35" s="111" t="s">
        <v>676</v>
      </c>
      <c r="C35" s="112" t="s">
        <v>201</v>
      </c>
      <c r="D35" s="111" t="s">
        <v>677</v>
      </c>
      <c r="E35" s="111" t="s">
        <v>716</v>
      </c>
      <c r="F35" s="111" t="s">
        <v>63</v>
      </c>
      <c r="G35" s="111" t="s">
        <v>722</v>
      </c>
      <c r="H35" s="110" t="s">
        <v>77</v>
      </c>
      <c r="I35" s="110" t="s">
        <v>63</v>
      </c>
      <c r="J35" s="113" t="s">
        <v>308</v>
      </c>
      <c r="K35" s="113" t="s">
        <v>308</v>
      </c>
      <c r="L35" s="114" t="s">
        <v>308</v>
      </c>
      <c r="M35" s="115" t="s">
        <v>696</v>
      </c>
      <c r="N35" s="115" t="s">
        <v>723</v>
      </c>
      <c r="O35" s="119" t="s">
        <v>308</v>
      </c>
      <c r="P35" s="119" t="s">
        <v>308</v>
      </c>
    </row>
    <row r="36" spans="1:16" x14ac:dyDescent="0.2">
      <c r="A36" s="110"/>
      <c r="B36" s="111" t="s">
        <v>676</v>
      </c>
      <c r="C36" s="112" t="s">
        <v>201</v>
      </c>
      <c r="D36" s="111" t="s">
        <v>677</v>
      </c>
      <c r="E36" s="111" t="s">
        <v>716</v>
      </c>
      <c r="F36" s="111" t="s">
        <v>63</v>
      </c>
      <c r="G36" s="111" t="s">
        <v>724</v>
      </c>
      <c r="H36" s="110" t="s">
        <v>77</v>
      </c>
      <c r="I36" s="110" t="s">
        <v>63</v>
      </c>
      <c r="J36" s="113" t="s">
        <v>308</v>
      </c>
      <c r="K36" s="113" t="s">
        <v>308</v>
      </c>
      <c r="L36" s="114" t="s">
        <v>308</v>
      </c>
      <c r="M36" s="115" t="s">
        <v>696</v>
      </c>
      <c r="N36" s="115" t="s">
        <v>723</v>
      </c>
      <c r="O36" s="119" t="s">
        <v>308</v>
      </c>
      <c r="P36" s="119" t="s">
        <v>308</v>
      </c>
    </row>
    <row r="37" spans="1:16" x14ac:dyDescent="0.2">
      <c r="A37" s="110"/>
      <c r="B37" s="111" t="s">
        <v>676</v>
      </c>
      <c r="C37" s="112" t="s">
        <v>201</v>
      </c>
      <c r="D37" s="111" t="s">
        <v>677</v>
      </c>
      <c r="E37" s="111" t="s">
        <v>716</v>
      </c>
      <c r="F37" s="111" t="s">
        <v>63</v>
      </c>
      <c r="G37" s="111" t="s">
        <v>725</v>
      </c>
      <c r="H37" s="110" t="s">
        <v>77</v>
      </c>
      <c r="I37" s="110" t="s">
        <v>63</v>
      </c>
      <c r="J37" s="113" t="s">
        <v>308</v>
      </c>
      <c r="K37" s="113" t="s">
        <v>308</v>
      </c>
      <c r="L37" s="114" t="s">
        <v>308</v>
      </c>
      <c r="M37" s="115" t="s">
        <v>696</v>
      </c>
      <c r="N37" s="115" t="s">
        <v>726</v>
      </c>
      <c r="O37" s="119" t="s">
        <v>308</v>
      </c>
      <c r="P37" s="119" t="s">
        <v>308</v>
      </c>
    </row>
    <row r="38" spans="1:16" x14ac:dyDescent="0.2">
      <c r="A38" s="110"/>
      <c r="B38" s="111" t="s">
        <v>676</v>
      </c>
      <c r="C38" s="112" t="s">
        <v>201</v>
      </c>
      <c r="D38" s="111" t="s">
        <v>677</v>
      </c>
      <c r="E38" s="111" t="s">
        <v>716</v>
      </c>
      <c r="F38" s="111" t="s">
        <v>63</v>
      </c>
      <c r="G38" s="111" t="s">
        <v>727</v>
      </c>
      <c r="H38" s="110" t="s">
        <v>77</v>
      </c>
      <c r="I38" s="110" t="s">
        <v>63</v>
      </c>
      <c r="J38" s="113" t="s">
        <v>308</v>
      </c>
      <c r="K38" s="113" t="s">
        <v>308</v>
      </c>
      <c r="L38" s="114" t="s">
        <v>308</v>
      </c>
      <c r="M38" s="115" t="s">
        <v>696</v>
      </c>
      <c r="N38" s="115">
        <v>12</v>
      </c>
      <c r="O38" s="119" t="s">
        <v>308</v>
      </c>
      <c r="P38" s="119" t="s">
        <v>308</v>
      </c>
    </row>
    <row r="39" spans="1:16" x14ac:dyDescent="0.2">
      <c r="A39" s="110"/>
      <c r="B39" s="111" t="s">
        <v>676</v>
      </c>
      <c r="C39" s="112" t="s">
        <v>201</v>
      </c>
      <c r="D39" s="111" t="s">
        <v>677</v>
      </c>
      <c r="E39" s="111" t="s">
        <v>716</v>
      </c>
      <c r="F39" s="111" t="s">
        <v>63</v>
      </c>
      <c r="G39" s="111" t="s">
        <v>728</v>
      </c>
      <c r="H39" s="110" t="s">
        <v>77</v>
      </c>
      <c r="I39" s="110" t="s">
        <v>63</v>
      </c>
      <c r="J39" s="113" t="s">
        <v>308</v>
      </c>
      <c r="K39" s="113" t="s">
        <v>308</v>
      </c>
      <c r="L39" s="114" t="s">
        <v>308</v>
      </c>
      <c r="M39" s="115" t="s">
        <v>696</v>
      </c>
      <c r="N39" s="115" t="s">
        <v>729</v>
      </c>
      <c r="O39" s="119" t="s">
        <v>308</v>
      </c>
      <c r="P39" s="119" t="s">
        <v>308</v>
      </c>
    </row>
    <row r="40" spans="1:16" x14ac:dyDescent="0.2">
      <c r="A40" s="110"/>
      <c r="B40" s="111" t="s">
        <v>676</v>
      </c>
      <c r="C40" s="112" t="s">
        <v>201</v>
      </c>
      <c r="D40" s="111" t="s">
        <v>677</v>
      </c>
      <c r="E40" s="111" t="s">
        <v>716</v>
      </c>
      <c r="F40" s="111" t="s">
        <v>63</v>
      </c>
      <c r="G40" s="111" t="s">
        <v>730</v>
      </c>
      <c r="H40" s="110" t="s">
        <v>77</v>
      </c>
      <c r="I40" s="110" t="s">
        <v>63</v>
      </c>
      <c r="J40" s="113" t="s">
        <v>308</v>
      </c>
      <c r="K40" s="113" t="s">
        <v>308</v>
      </c>
      <c r="L40" s="114" t="s">
        <v>308</v>
      </c>
      <c r="M40" s="115" t="s">
        <v>696</v>
      </c>
      <c r="N40" s="115" t="s">
        <v>731</v>
      </c>
      <c r="O40" s="119" t="s">
        <v>308</v>
      </c>
      <c r="P40" s="119" t="s">
        <v>308</v>
      </c>
    </row>
    <row r="41" spans="1:16" x14ac:dyDescent="0.2">
      <c r="A41" s="110"/>
      <c r="B41" s="111" t="s">
        <v>676</v>
      </c>
      <c r="C41" s="112" t="s">
        <v>201</v>
      </c>
      <c r="D41" s="111" t="s">
        <v>677</v>
      </c>
      <c r="E41" s="111" t="s">
        <v>732</v>
      </c>
      <c r="F41" s="111" t="s">
        <v>63</v>
      </c>
      <c r="G41" s="111" t="s">
        <v>733</v>
      </c>
      <c r="H41" s="110" t="s">
        <v>77</v>
      </c>
      <c r="I41" s="110" t="s">
        <v>63</v>
      </c>
      <c r="J41" s="113" t="s">
        <v>308</v>
      </c>
      <c r="K41" s="113" t="s">
        <v>308</v>
      </c>
      <c r="L41" s="114" t="s">
        <v>308</v>
      </c>
      <c r="M41" s="115" t="s">
        <v>696</v>
      </c>
      <c r="N41" s="115" t="s">
        <v>734</v>
      </c>
      <c r="O41" s="119" t="s">
        <v>308</v>
      </c>
      <c r="P41" s="119" t="s">
        <v>308</v>
      </c>
    </row>
    <row r="42" spans="1:16" x14ac:dyDescent="0.2">
      <c r="A42" s="110"/>
      <c r="B42" s="111" t="s">
        <v>676</v>
      </c>
      <c r="C42" s="112" t="s">
        <v>201</v>
      </c>
      <c r="D42" s="111" t="s">
        <v>677</v>
      </c>
      <c r="E42" s="111" t="s">
        <v>732</v>
      </c>
      <c r="F42" s="111" t="s">
        <v>63</v>
      </c>
      <c r="G42" s="111" t="s">
        <v>735</v>
      </c>
      <c r="H42" s="110" t="s">
        <v>77</v>
      </c>
      <c r="I42" s="110" t="s">
        <v>63</v>
      </c>
      <c r="J42" s="113" t="s">
        <v>308</v>
      </c>
      <c r="K42" s="113" t="s">
        <v>308</v>
      </c>
      <c r="L42" s="114" t="s">
        <v>308</v>
      </c>
      <c r="M42" s="115" t="s">
        <v>696</v>
      </c>
      <c r="N42" s="115" t="s">
        <v>734</v>
      </c>
      <c r="O42" s="119" t="s">
        <v>308</v>
      </c>
      <c r="P42" s="119" t="s">
        <v>308</v>
      </c>
    </row>
    <row r="43" spans="1:16" x14ac:dyDescent="0.2">
      <c r="A43" s="110"/>
      <c r="B43" s="111" t="s">
        <v>676</v>
      </c>
      <c r="C43" s="112" t="s">
        <v>201</v>
      </c>
      <c r="D43" s="111" t="s">
        <v>677</v>
      </c>
      <c r="E43" s="111" t="s">
        <v>732</v>
      </c>
      <c r="F43" s="111" t="s">
        <v>63</v>
      </c>
      <c r="G43" s="111" t="s">
        <v>736</v>
      </c>
      <c r="H43" s="110" t="s">
        <v>77</v>
      </c>
      <c r="I43" s="110" t="s">
        <v>63</v>
      </c>
      <c r="J43" s="113" t="s">
        <v>308</v>
      </c>
      <c r="K43" s="113" t="s">
        <v>308</v>
      </c>
      <c r="L43" s="114" t="s">
        <v>308</v>
      </c>
      <c r="M43" s="115" t="s">
        <v>696</v>
      </c>
      <c r="N43" s="115" t="s">
        <v>734</v>
      </c>
      <c r="O43" s="119" t="s">
        <v>308</v>
      </c>
      <c r="P43" s="119" t="s">
        <v>308</v>
      </c>
    </row>
    <row r="44" spans="1:16" x14ac:dyDescent="0.2">
      <c r="A44" s="110"/>
      <c r="B44" s="111" t="s">
        <v>676</v>
      </c>
      <c r="C44" s="112" t="s">
        <v>201</v>
      </c>
      <c r="D44" s="111" t="s">
        <v>677</v>
      </c>
      <c r="E44" s="111" t="s">
        <v>732</v>
      </c>
      <c r="F44" s="111" t="s">
        <v>63</v>
      </c>
      <c r="G44" s="111" t="s">
        <v>737</v>
      </c>
      <c r="H44" s="110" t="s">
        <v>77</v>
      </c>
      <c r="I44" s="110" t="s">
        <v>63</v>
      </c>
      <c r="J44" s="113" t="s">
        <v>308</v>
      </c>
      <c r="K44" s="113" t="s">
        <v>308</v>
      </c>
      <c r="L44" s="114" t="s">
        <v>308</v>
      </c>
      <c r="M44" s="115" t="s">
        <v>696</v>
      </c>
      <c r="N44" s="115" t="s">
        <v>734</v>
      </c>
      <c r="O44" s="119" t="s">
        <v>308</v>
      </c>
      <c r="P44" s="119" t="s">
        <v>308</v>
      </c>
    </row>
    <row r="45" spans="1:16" x14ac:dyDescent="0.2">
      <c r="A45" s="110"/>
      <c r="B45" s="111" t="s">
        <v>676</v>
      </c>
      <c r="C45" s="112" t="s">
        <v>201</v>
      </c>
      <c r="D45" s="111" t="s">
        <v>677</v>
      </c>
      <c r="E45" s="111" t="s">
        <v>732</v>
      </c>
      <c r="F45" s="111" t="s">
        <v>63</v>
      </c>
      <c r="G45" s="111" t="s">
        <v>738</v>
      </c>
      <c r="H45" s="110" t="s">
        <v>77</v>
      </c>
      <c r="I45" s="110" t="s">
        <v>63</v>
      </c>
      <c r="J45" s="113" t="s">
        <v>308</v>
      </c>
      <c r="K45" s="113" t="s">
        <v>308</v>
      </c>
      <c r="L45" s="114" t="s">
        <v>308</v>
      </c>
      <c r="M45" s="115" t="s">
        <v>696</v>
      </c>
      <c r="N45" s="115" t="s">
        <v>739</v>
      </c>
      <c r="O45" s="119" t="s">
        <v>308</v>
      </c>
      <c r="P45" s="119" t="s">
        <v>308</v>
      </c>
    </row>
    <row r="46" spans="1:16" x14ac:dyDescent="0.2">
      <c r="A46" s="110"/>
      <c r="B46" s="111" t="s">
        <v>676</v>
      </c>
      <c r="C46" s="112" t="s">
        <v>201</v>
      </c>
      <c r="D46" s="111" t="s">
        <v>677</v>
      </c>
      <c r="E46" s="111" t="s">
        <v>732</v>
      </c>
      <c r="F46" s="111" t="s">
        <v>63</v>
      </c>
      <c r="G46" s="111" t="s">
        <v>740</v>
      </c>
      <c r="H46" s="110" t="s">
        <v>77</v>
      </c>
      <c r="I46" s="110" t="s">
        <v>63</v>
      </c>
      <c r="J46" s="113" t="s">
        <v>308</v>
      </c>
      <c r="K46" s="113" t="s">
        <v>308</v>
      </c>
      <c r="L46" s="114" t="s">
        <v>308</v>
      </c>
      <c r="M46" s="115" t="s">
        <v>696</v>
      </c>
      <c r="N46" s="115" t="s">
        <v>741</v>
      </c>
      <c r="O46" s="119" t="s">
        <v>308</v>
      </c>
      <c r="P46" s="119" t="s">
        <v>308</v>
      </c>
    </row>
    <row r="47" spans="1:16" x14ac:dyDescent="0.2">
      <c r="A47" s="110"/>
      <c r="B47" s="111"/>
      <c r="C47" s="112"/>
      <c r="D47" s="111"/>
      <c r="E47" s="111"/>
      <c r="F47" s="111"/>
      <c r="G47" s="111"/>
      <c r="H47" s="110"/>
      <c r="I47" s="110"/>
      <c r="J47" s="113"/>
      <c r="K47" s="113"/>
      <c r="L47" s="114"/>
      <c r="M47" s="115"/>
      <c r="N47" s="115"/>
      <c r="O47" s="119"/>
      <c r="P47" s="119"/>
    </row>
    <row r="48" spans="1:16" x14ac:dyDescent="0.2">
      <c r="A48" s="110"/>
      <c r="B48" s="111"/>
      <c r="C48" s="112"/>
      <c r="D48" s="111"/>
      <c r="E48" s="111"/>
      <c r="F48" s="111"/>
      <c r="G48" s="111"/>
      <c r="H48" s="110"/>
      <c r="I48" s="110"/>
      <c r="J48" s="113"/>
      <c r="K48" s="113"/>
      <c r="L48" s="114"/>
      <c r="M48" s="115"/>
      <c r="N48" s="115"/>
      <c r="O48" s="119"/>
      <c r="P48" s="119"/>
    </row>
    <row r="49" spans="1:16" x14ac:dyDescent="0.2">
      <c r="A49" s="110"/>
      <c r="B49" s="111"/>
      <c r="C49" s="112"/>
      <c r="D49" s="111"/>
      <c r="E49" s="111"/>
      <c r="F49" s="111"/>
      <c r="G49" s="111"/>
      <c r="H49" s="110"/>
      <c r="I49" s="110"/>
      <c r="J49" s="113"/>
      <c r="K49" s="113"/>
      <c r="L49" s="114"/>
      <c r="M49" s="115"/>
      <c r="N49" s="115"/>
      <c r="O49" s="119"/>
      <c r="P49" s="119"/>
    </row>
    <row r="50" spans="1:16" x14ac:dyDescent="0.2">
      <c r="A50" s="110"/>
      <c r="B50" s="111"/>
      <c r="C50" s="112"/>
      <c r="D50" s="111"/>
      <c r="E50" s="111"/>
      <c r="F50" s="111"/>
      <c r="G50" s="111"/>
      <c r="H50" s="110"/>
      <c r="I50" s="110"/>
      <c r="J50" s="113"/>
      <c r="K50" s="113"/>
      <c r="L50" s="114"/>
      <c r="M50" s="115"/>
      <c r="N50" s="115"/>
      <c r="O50" s="119"/>
      <c r="P50" s="119"/>
    </row>
    <row r="51" spans="1:16" x14ac:dyDescent="0.2">
      <c r="A51" s="110"/>
      <c r="B51" s="111"/>
      <c r="C51" s="112"/>
      <c r="D51" s="111"/>
      <c r="E51" s="111"/>
      <c r="F51" s="111"/>
      <c r="G51" s="111"/>
      <c r="H51" s="110"/>
      <c r="I51" s="110"/>
      <c r="J51" s="113"/>
      <c r="K51" s="113"/>
      <c r="L51" s="114"/>
      <c r="M51" s="115"/>
      <c r="N51" s="115"/>
      <c r="O51" s="119"/>
      <c r="P51" s="119"/>
    </row>
    <row r="52" spans="1:16" x14ac:dyDescent="0.2">
      <c r="A52" s="110"/>
      <c r="B52" s="111"/>
      <c r="C52" s="112"/>
      <c r="D52" s="111"/>
      <c r="E52" s="111"/>
      <c r="F52" s="111"/>
      <c r="G52" s="111"/>
      <c r="H52" s="110"/>
      <c r="I52" s="110"/>
      <c r="J52" s="113"/>
      <c r="K52" s="113"/>
      <c r="L52" s="114"/>
      <c r="M52" s="115"/>
      <c r="N52" s="115"/>
      <c r="O52" s="119"/>
      <c r="P52" s="119"/>
    </row>
    <row r="53" spans="1:16" x14ac:dyDescent="0.2">
      <c r="A53" s="110"/>
      <c r="B53" s="111"/>
      <c r="C53" s="112"/>
      <c r="D53" s="111"/>
      <c r="E53" s="111"/>
      <c r="F53" s="111"/>
      <c r="G53" s="111"/>
      <c r="H53" s="110"/>
      <c r="I53" s="110"/>
      <c r="J53" s="113"/>
      <c r="K53" s="113"/>
      <c r="L53" s="114"/>
      <c r="M53" s="115"/>
      <c r="N53" s="115"/>
      <c r="O53" s="119"/>
      <c r="P53" s="119"/>
    </row>
    <row r="54" spans="1:16" x14ac:dyDescent="0.2">
      <c r="A54" s="110"/>
      <c r="B54" s="111"/>
      <c r="C54" s="112"/>
      <c r="D54" s="111"/>
      <c r="E54" s="111"/>
      <c r="F54" s="111"/>
      <c r="G54" s="111"/>
      <c r="H54" s="110"/>
      <c r="I54" s="110"/>
      <c r="J54" s="113"/>
      <c r="K54" s="113"/>
      <c r="L54" s="114"/>
      <c r="M54" s="115"/>
      <c r="N54" s="115"/>
      <c r="O54" s="119"/>
      <c r="P54" s="119"/>
    </row>
    <row r="55" spans="1:16" x14ac:dyDescent="0.2">
      <c r="A55" s="110"/>
      <c r="B55" s="111"/>
      <c r="C55" s="112"/>
      <c r="D55" s="111"/>
      <c r="E55" s="111"/>
      <c r="F55" s="111"/>
      <c r="G55" s="111"/>
      <c r="H55" s="110"/>
      <c r="I55" s="110"/>
      <c r="J55" s="113"/>
      <c r="K55" s="113"/>
      <c r="L55" s="114"/>
      <c r="M55" s="115"/>
      <c r="N55" s="115"/>
      <c r="O55" s="119"/>
      <c r="P55" s="119"/>
    </row>
    <row r="56" spans="1:16" x14ac:dyDescent="0.2">
      <c r="A56" s="110"/>
      <c r="B56" s="111"/>
      <c r="C56" s="112"/>
      <c r="D56" s="111"/>
      <c r="E56" s="111"/>
      <c r="F56" s="111"/>
      <c r="G56" s="111"/>
      <c r="H56" s="110"/>
      <c r="I56" s="110"/>
      <c r="J56" s="113"/>
      <c r="K56" s="113"/>
      <c r="L56" s="114"/>
      <c r="M56" s="115"/>
      <c r="N56" s="115"/>
      <c r="O56" s="119"/>
      <c r="P56" s="119"/>
    </row>
    <row r="57" spans="1:16" x14ac:dyDescent="0.2">
      <c r="A57" s="110"/>
      <c r="B57" s="111"/>
      <c r="C57" s="112"/>
      <c r="D57" s="111"/>
      <c r="E57" s="111"/>
      <c r="F57" s="111"/>
      <c r="G57" s="111"/>
      <c r="H57" s="110"/>
      <c r="I57" s="110"/>
      <c r="J57" s="113"/>
      <c r="K57" s="113"/>
      <c r="L57" s="114"/>
      <c r="M57" s="115"/>
      <c r="N57" s="115"/>
      <c r="O57" s="119"/>
      <c r="P57" s="119"/>
    </row>
    <row r="58" spans="1:16" x14ac:dyDescent="0.2">
      <c r="A58" s="110"/>
      <c r="B58" s="111"/>
      <c r="C58" s="112"/>
      <c r="D58" s="111"/>
      <c r="E58" s="111"/>
      <c r="F58" s="111"/>
      <c r="G58" s="111"/>
      <c r="H58" s="110"/>
      <c r="I58" s="110"/>
      <c r="J58" s="113"/>
      <c r="K58" s="113"/>
      <c r="L58" s="114"/>
      <c r="M58" s="115"/>
      <c r="N58" s="115"/>
      <c r="O58" s="119"/>
      <c r="P58" s="119"/>
    </row>
    <row r="59" spans="1:16" x14ac:dyDescent="0.2">
      <c r="A59" s="110"/>
      <c r="B59" s="111"/>
      <c r="C59" s="112"/>
      <c r="D59" s="111"/>
      <c r="E59" s="111"/>
      <c r="F59" s="111"/>
      <c r="G59" s="111"/>
      <c r="H59" s="110"/>
      <c r="I59" s="110"/>
      <c r="J59" s="113"/>
      <c r="K59" s="113"/>
      <c r="L59" s="114"/>
      <c r="M59" s="115"/>
      <c r="N59" s="115"/>
      <c r="O59" s="119"/>
      <c r="P59" s="119"/>
    </row>
    <row r="60" spans="1:16" x14ac:dyDescent="0.2">
      <c r="A60" s="110">
        <v>37</v>
      </c>
      <c r="B60" s="111" t="s">
        <v>676</v>
      </c>
      <c r="C60" s="112" t="s">
        <v>201</v>
      </c>
      <c r="D60" s="111" t="s">
        <v>677</v>
      </c>
      <c r="E60" s="111" t="s">
        <v>732</v>
      </c>
      <c r="F60" s="111"/>
      <c r="G60" s="120" t="s">
        <v>742</v>
      </c>
      <c r="H60" s="110" t="s">
        <v>77</v>
      </c>
      <c r="I60" s="110" t="s">
        <v>686</v>
      </c>
      <c r="J60" s="113" t="s">
        <v>308</v>
      </c>
      <c r="K60" s="113" t="s">
        <v>308</v>
      </c>
      <c r="L60" s="114" t="s">
        <v>308</v>
      </c>
      <c r="M60" s="115" t="s">
        <v>696</v>
      </c>
      <c r="N60" s="115" t="s">
        <v>743</v>
      </c>
      <c r="O60" s="119" t="s">
        <v>308</v>
      </c>
      <c r="P60" s="119" t="s">
        <v>308</v>
      </c>
    </row>
    <row r="61" spans="1:16" x14ac:dyDescent="0.2">
      <c r="A61" s="110">
        <v>38</v>
      </c>
      <c r="B61" s="111" t="s">
        <v>676</v>
      </c>
      <c r="C61" s="112" t="s">
        <v>201</v>
      </c>
      <c r="D61" s="111" t="s">
        <v>677</v>
      </c>
      <c r="E61" s="111" t="s">
        <v>732</v>
      </c>
      <c r="F61" s="111"/>
      <c r="G61" s="120" t="s">
        <v>744</v>
      </c>
      <c r="H61" s="110" t="s">
        <v>77</v>
      </c>
      <c r="I61" s="110" t="s">
        <v>718</v>
      </c>
      <c r="J61" s="113" t="s">
        <v>308</v>
      </c>
      <c r="K61" s="113" t="s">
        <v>308</v>
      </c>
      <c r="L61" s="114" t="s">
        <v>308</v>
      </c>
      <c r="M61" s="115" t="s">
        <v>696</v>
      </c>
      <c r="N61" s="115" t="s">
        <v>743</v>
      </c>
      <c r="O61" s="119" t="s">
        <v>308</v>
      </c>
      <c r="P61" s="119" t="s">
        <v>308</v>
      </c>
    </row>
    <row r="62" spans="1:16" x14ac:dyDescent="0.2">
      <c r="A62" s="110">
        <v>39</v>
      </c>
      <c r="B62" s="111" t="s">
        <v>676</v>
      </c>
      <c r="C62" s="112" t="s">
        <v>201</v>
      </c>
      <c r="D62" s="111" t="s">
        <v>677</v>
      </c>
      <c r="E62" s="111" t="s">
        <v>732</v>
      </c>
      <c r="F62" s="111"/>
      <c r="G62" s="120" t="s">
        <v>744</v>
      </c>
      <c r="H62" s="110" t="s">
        <v>77</v>
      </c>
      <c r="I62" s="110" t="s">
        <v>720</v>
      </c>
      <c r="J62" s="113" t="s">
        <v>308</v>
      </c>
      <c r="K62" s="113" t="s">
        <v>308</v>
      </c>
      <c r="L62" s="114" t="s">
        <v>308</v>
      </c>
      <c r="M62" s="115" t="s">
        <v>696</v>
      </c>
      <c r="N62" s="115" t="s">
        <v>743</v>
      </c>
      <c r="O62" s="119" t="s">
        <v>308</v>
      </c>
      <c r="P62" s="119" t="s">
        <v>308</v>
      </c>
    </row>
    <row r="63" spans="1:16" x14ac:dyDescent="0.2">
      <c r="A63" s="110">
        <v>40</v>
      </c>
      <c r="B63" s="111" t="s">
        <v>676</v>
      </c>
      <c r="C63" s="112" t="s">
        <v>201</v>
      </c>
      <c r="D63" s="111" t="s">
        <v>677</v>
      </c>
      <c r="E63" s="111" t="s">
        <v>732</v>
      </c>
      <c r="F63" s="111"/>
      <c r="G63" s="120" t="s">
        <v>744</v>
      </c>
      <c r="H63" s="110" t="s">
        <v>77</v>
      </c>
      <c r="I63" s="110" t="s">
        <v>721</v>
      </c>
      <c r="J63" s="113" t="s">
        <v>308</v>
      </c>
      <c r="K63" s="113" t="s">
        <v>308</v>
      </c>
      <c r="L63" s="114" t="s">
        <v>308</v>
      </c>
      <c r="M63" s="115" t="s">
        <v>696</v>
      </c>
      <c r="N63" s="115" t="s">
        <v>743</v>
      </c>
      <c r="O63" s="119" t="s">
        <v>308</v>
      </c>
      <c r="P63" s="119" t="s">
        <v>308</v>
      </c>
    </row>
    <row r="64" spans="1:16" x14ac:dyDescent="0.2">
      <c r="A64" s="110"/>
      <c r="B64" s="111"/>
      <c r="C64" s="112"/>
      <c r="D64" s="111"/>
      <c r="E64" s="111"/>
      <c r="F64" s="111"/>
      <c r="G64" s="111"/>
      <c r="H64" s="110"/>
      <c r="I64" s="110"/>
      <c r="J64" s="113"/>
      <c r="K64" s="113"/>
      <c r="L64" s="114"/>
      <c r="M64" s="115"/>
      <c r="N64" s="115"/>
      <c r="O64" s="119"/>
      <c r="P64" s="119"/>
    </row>
    <row r="65" spans="1:16" x14ac:dyDescent="0.2">
      <c r="A65" s="110">
        <v>41</v>
      </c>
      <c r="B65" s="111" t="s">
        <v>676</v>
      </c>
      <c r="C65" s="112" t="s">
        <v>201</v>
      </c>
      <c r="D65" s="111" t="s">
        <v>677</v>
      </c>
      <c r="E65" s="111" t="s">
        <v>732</v>
      </c>
      <c r="F65" s="111"/>
      <c r="G65" s="120" t="s">
        <v>745</v>
      </c>
      <c r="H65" s="110" t="s">
        <v>77</v>
      </c>
      <c r="I65" s="110" t="s">
        <v>63</v>
      </c>
      <c r="J65" s="113" t="s">
        <v>308</v>
      </c>
      <c r="K65" s="113" t="s">
        <v>308</v>
      </c>
      <c r="L65" s="114" t="s">
        <v>308</v>
      </c>
      <c r="M65" s="115" t="s">
        <v>696</v>
      </c>
      <c r="N65" s="115" t="s">
        <v>746</v>
      </c>
      <c r="O65" s="119" t="s">
        <v>308</v>
      </c>
      <c r="P65" s="119" t="s">
        <v>308</v>
      </c>
    </row>
    <row r="66" spans="1:16" x14ac:dyDescent="0.2">
      <c r="A66" s="110"/>
      <c r="B66" s="111"/>
      <c r="C66" s="112"/>
      <c r="D66" s="111"/>
      <c r="E66" s="117"/>
      <c r="F66" s="111"/>
      <c r="G66" s="111"/>
      <c r="H66" s="110"/>
      <c r="I66" s="110"/>
      <c r="J66" s="113"/>
      <c r="K66" s="113"/>
      <c r="L66" s="114"/>
      <c r="M66" s="115"/>
      <c r="N66" s="118"/>
      <c r="O66" s="119"/>
      <c r="P66" s="119"/>
    </row>
    <row r="67" spans="1:16" x14ac:dyDescent="0.2">
      <c r="A67" s="110"/>
      <c r="B67" s="111"/>
      <c r="C67" s="112"/>
      <c r="D67" s="111"/>
      <c r="E67" s="117"/>
      <c r="F67" s="111"/>
      <c r="G67" s="111"/>
      <c r="H67" s="110"/>
      <c r="I67" s="110"/>
      <c r="J67" s="113"/>
      <c r="K67" s="113"/>
      <c r="L67" s="114"/>
      <c r="M67" s="115"/>
      <c r="N67" s="118"/>
      <c r="O67" s="119"/>
      <c r="P67" s="119"/>
    </row>
    <row r="68" spans="1:16" x14ac:dyDescent="0.2">
      <c r="A68" s="110"/>
      <c r="B68" s="111"/>
      <c r="C68" s="112"/>
      <c r="D68" s="111"/>
      <c r="E68" s="117"/>
      <c r="F68" s="111"/>
      <c r="G68" s="111"/>
      <c r="H68" s="110"/>
      <c r="I68" s="110"/>
      <c r="J68" s="113"/>
      <c r="K68" s="113"/>
      <c r="L68" s="114"/>
      <c r="M68" s="115"/>
      <c r="N68" s="115"/>
      <c r="O68" s="119"/>
      <c r="P68" s="119"/>
    </row>
    <row r="69" spans="1:16" x14ac:dyDescent="0.2">
      <c r="A69" s="110"/>
      <c r="B69" s="111"/>
      <c r="C69" s="112"/>
      <c r="D69" s="111"/>
      <c r="E69" s="117"/>
      <c r="F69" s="111"/>
      <c r="G69" s="111"/>
      <c r="H69" s="110"/>
      <c r="I69" s="110"/>
      <c r="J69" s="113"/>
      <c r="K69" s="113"/>
      <c r="L69" s="114"/>
      <c r="M69" s="115"/>
      <c r="N69" s="115"/>
      <c r="O69" s="119"/>
      <c r="P69" s="119"/>
    </row>
    <row r="70" spans="1:16" x14ac:dyDescent="0.2">
      <c r="A70" s="110"/>
      <c r="B70" s="111"/>
      <c r="C70" s="112"/>
      <c r="D70" s="111"/>
      <c r="E70" s="117"/>
      <c r="F70" s="111"/>
      <c r="G70" s="111"/>
      <c r="H70" s="110"/>
      <c r="I70" s="110"/>
      <c r="J70" s="113"/>
      <c r="K70" s="113"/>
      <c r="L70" s="114"/>
      <c r="M70" s="115"/>
      <c r="N70" s="115"/>
      <c r="O70" s="119"/>
      <c r="P70" s="119"/>
    </row>
    <row r="71" spans="1:16" x14ac:dyDescent="0.2">
      <c r="A71" s="110"/>
      <c r="B71" s="111"/>
      <c r="C71" s="112"/>
      <c r="D71" s="111"/>
      <c r="E71" s="117"/>
      <c r="F71" s="111"/>
      <c r="G71" s="111"/>
      <c r="H71" s="110"/>
      <c r="I71" s="110"/>
      <c r="J71" s="113"/>
      <c r="K71" s="113"/>
      <c r="L71" s="114"/>
      <c r="M71" s="115"/>
      <c r="N71" s="115"/>
      <c r="O71" s="119"/>
      <c r="P71" s="119"/>
    </row>
    <row r="72" spans="1:16" x14ac:dyDescent="0.2">
      <c r="A72" s="110"/>
      <c r="B72" s="111"/>
      <c r="C72" s="112"/>
      <c r="D72" s="111"/>
      <c r="E72" s="117"/>
      <c r="F72" s="111"/>
      <c r="G72" s="111"/>
      <c r="H72" s="110"/>
      <c r="I72" s="110"/>
      <c r="J72" s="113"/>
      <c r="K72" s="113"/>
      <c r="L72" s="114"/>
      <c r="M72" s="115"/>
      <c r="N72" s="118"/>
      <c r="O72" s="119"/>
      <c r="P72" s="119"/>
    </row>
    <row r="73" spans="1:16" x14ac:dyDescent="0.2">
      <c r="A73" s="110"/>
      <c r="B73" s="111"/>
      <c r="C73" s="112"/>
      <c r="D73" s="111"/>
      <c r="E73" s="117"/>
      <c r="F73" s="111"/>
      <c r="G73" s="111"/>
      <c r="H73" s="110"/>
      <c r="I73" s="110"/>
      <c r="J73" s="113"/>
      <c r="K73" s="113"/>
      <c r="L73" s="114"/>
      <c r="M73" s="115"/>
      <c r="N73" s="118"/>
      <c r="O73" s="119"/>
      <c r="P73" s="119"/>
    </row>
    <row r="74" spans="1:16" x14ac:dyDescent="0.2">
      <c r="A74" s="110"/>
      <c r="B74" s="111"/>
      <c r="C74" s="112"/>
      <c r="D74" s="111"/>
      <c r="E74" s="117"/>
      <c r="F74" s="111"/>
      <c r="G74" s="111"/>
      <c r="H74" s="110"/>
      <c r="I74" s="110"/>
      <c r="J74" s="113"/>
      <c r="K74" s="113"/>
      <c r="L74" s="114"/>
      <c r="M74" s="115"/>
      <c r="N74" s="118"/>
      <c r="O74" s="119"/>
      <c r="P74" s="119"/>
    </row>
    <row r="75" spans="1:16" x14ac:dyDescent="0.2">
      <c r="A75" s="110"/>
      <c r="B75" s="111"/>
      <c r="C75" s="112"/>
      <c r="D75" s="111"/>
      <c r="E75" s="117"/>
      <c r="F75" s="111"/>
      <c r="G75" s="111"/>
      <c r="H75" s="110"/>
      <c r="I75" s="110"/>
      <c r="J75" s="113"/>
      <c r="K75" s="113"/>
      <c r="L75" s="114"/>
      <c r="M75" s="115"/>
      <c r="N75" s="118"/>
      <c r="O75" s="119"/>
      <c r="P75" s="119"/>
    </row>
    <row r="76" spans="1:16" x14ac:dyDescent="0.2">
      <c r="A76" s="110">
        <v>42</v>
      </c>
      <c r="B76" s="111"/>
      <c r="C76" s="112"/>
      <c r="D76" s="111"/>
      <c r="E76" s="117"/>
      <c r="F76" s="111"/>
      <c r="G76" s="111"/>
      <c r="H76" s="110"/>
      <c r="I76" s="110"/>
      <c r="J76" s="113"/>
      <c r="K76" s="113"/>
      <c r="L76" s="114"/>
      <c r="M76" s="115"/>
      <c r="N76" s="118"/>
      <c r="O76" s="119"/>
      <c r="P76" s="119"/>
    </row>
    <row r="77" spans="1:16" x14ac:dyDescent="0.2">
      <c r="A77" s="110">
        <v>43</v>
      </c>
      <c r="B77" s="111"/>
      <c r="C77" s="112"/>
      <c r="D77" s="111"/>
      <c r="E77" s="117"/>
      <c r="F77" s="111"/>
      <c r="G77" s="111"/>
      <c r="H77" s="110"/>
      <c r="I77" s="110"/>
      <c r="J77" s="113"/>
      <c r="K77" s="113"/>
      <c r="L77" s="114"/>
      <c r="M77" s="115"/>
      <c r="N77" s="118"/>
      <c r="O77" s="119"/>
      <c r="P77" s="119"/>
    </row>
    <row r="78" spans="1:16" x14ac:dyDescent="0.2">
      <c r="A78" s="110">
        <v>44</v>
      </c>
      <c r="B78" s="111"/>
      <c r="C78" s="112"/>
      <c r="D78" s="111"/>
      <c r="E78" s="117"/>
      <c r="F78" s="111"/>
      <c r="G78" s="111"/>
      <c r="H78" s="110"/>
      <c r="I78" s="110"/>
      <c r="J78" s="113"/>
      <c r="K78" s="113"/>
      <c r="L78" s="114"/>
      <c r="M78" s="115"/>
      <c r="N78" s="118"/>
      <c r="O78" s="119"/>
      <c r="P78" s="119"/>
    </row>
    <row r="79" spans="1:16" x14ac:dyDescent="0.2">
      <c r="A79" s="110">
        <v>45</v>
      </c>
      <c r="B79" s="111"/>
      <c r="C79" s="112"/>
      <c r="D79" s="111"/>
      <c r="E79" s="117"/>
      <c r="F79" s="111"/>
      <c r="G79" s="111"/>
      <c r="H79" s="110"/>
      <c r="I79" s="110"/>
      <c r="J79" s="113"/>
      <c r="K79" s="113"/>
      <c r="L79" s="114"/>
      <c r="M79" s="115"/>
      <c r="N79" s="118"/>
      <c r="O79" s="119"/>
      <c r="P79" s="119"/>
    </row>
    <row r="80" spans="1:16" x14ac:dyDescent="0.2">
      <c r="A80" s="121">
        <v>46</v>
      </c>
      <c r="B80" s="122"/>
      <c r="C80" s="123"/>
      <c r="D80" s="122"/>
      <c r="E80" s="124"/>
      <c r="F80" s="122"/>
      <c r="G80" s="122"/>
      <c r="H80" s="121"/>
      <c r="I80" s="121"/>
      <c r="J80" s="125"/>
      <c r="K80" s="125"/>
      <c r="L80" s="126"/>
      <c r="M80" s="127"/>
      <c r="N80" s="128"/>
      <c r="O80" s="129"/>
      <c r="P80" s="129"/>
    </row>
    <row r="81" spans="1:16" x14ac:dyDescent="0.2">
      <c r="A81" s="110">
        <v>47</v>
      </c>
      <c r="B81" s="111" t="s">
        <v>676</v>
      </c>
      <c r="C81" s="112" t="s">
        <v>201</v>
      </c>
      <c r="D81" s="111" t="s">
        <v>747</v>
      </c>
      <c r="E81" s="111" t="s">
        <v>748</v>
      </c>
      <c r="F81" s="111" t="s">
        <v>63</v>
      </c>
      <c r="G81" s="111" t="s">
        <v>373</v>
      </c>
      <c r="H81" s="110" t="s">
        <v>77</v>
      </c>
      <c r="I81" s="110" t="s">
        <v>63</v>
      </c>
      <c r="J81" s="113" t="s">
        <v>696</v>
      </c>
      <c r="K81" s="113" t="s">
        <v>749</v>
      </c>
      <c r="L81" s="114" t="s">
        <v>750</v>
      </c>
      <c r="M81" s="115" t="s">
        <v>308</v>
      </c>
      <c r="N81" s="118" t="s">
        <v>308</v>
      </c>
      <c r="O81" s="119" t="s">
        <v>308</v>
      </c>
      <c r="P81" s="119" t="s">
        <v>308</v>
      </c>
    </row>
    <row r="82" spans="1:16" x14ac:dyDescent="0.2">
      <c r="A82" s="110">
        <v>48</v>
      </c>
      <c r="B82" s="111" t="s">
        <v>676</v>
      </c>
      <c r="C82" s="112" t="s">
        <v>201</v>
      </c>
      <c r="D82" s="111" t="s">
        <v>747</v>
      </c>
      <c r="E82" s="117" t="s">
        <v>748</v>
      </c>
      <c r="F82" s="111" t="s">
        <v>63</v>
      </c>
      <c r="G82" s="111" t="s">
        <v>375</v>
      </c>
      <c r="H82" s="110" t="s">
        <v>77</v>
      </c>
      <c r="I82" s="110" t="s">
        <v>63</v>
      </c>
      <c r="J82" s="113" t="s">
        <v>696</v>
      </c>
      <c r="K82" s="113" t="s">
        <v>749</v>
      </c>
      <c r="L82" s="114" t="s">
        <v>751</v>
      </c>
      <c r="M82" s="115" t="s">
        <v>308</v>
      </c>
      <c r="N82" s="118" t="s">
        <v>308</v>
      </c>
      <c r="O82" s="119" t="s">
        <v>308</v>
      </c>
      <c r="P82" s="119" t="s">
        <v>308</v>
      </c>
    </row>
    <row r="83" spans="1:16" x14ac:dyDescent="0.2">
      <c r="A83" s="110">
        <v>49</v>
      </c>
      <c r="B83" s="111" t="s">
        <v>676</v>
      </c>
      <c r="C83" s="112" t="s">
        <v>201</v>
      </c>
      <c r="D83" s="111" t="s">
        <v>747</v>
      </c>
      <c r="E83" s="111" t="s">
        <v>748</v>
      </c>
      <c r="F83" s="111" t="s">
        <v>63</v>
      </c>
      <c r="G83" s="111" t="s">
        <v>377</v>
      </c>
      <c r="H83" s="110" t="s">
        <v>77</v>
      </c>
      <c r="I83" s="110" t="s">
        <v>63</v>
      </c>
      <c r="J83" s="113" t="s">
        <v>696</v>
      </c>
      <c r="K83" s="113" t="s">
        <v>749</v>
      </c>
      <c r="L83" s="114" t="s">
        <v>752</v>
      </c>
      <c r="M83" s="115" t="s">
        <v>308</v>
      </c>
      <c r="N83" s="118" t="s">
        <v>308</v>
      </c>
      <c r="O83" s="119" t="s">
        <v>308</v>
      </c>
      <c r="P83" s="119" t="s">
        <v>308</v>
      </c>
    </row>
    <row r="84" spans="1:16" x14ac:dyDescent="0.2">
      <c r="A84" s="110">
        <v>50</v>
      </c>
      <c r="B84" s="111" t="s">
        <v>676</v>
      </c>
      <c r="C84" s="112" t="s">
        <v>201</v>
      </c>
      <c r="D84" s="111" t="s">
        <v>747</v>
      </c>
      <c r="E84" s="117" t="s">
        <v>748</v>
      </c>
      <c r="F84" s="111" t="s">
        <v>63</v>
      </c>
      <c r="G84" s="111" t="s">
        <v>379</v>
      </c>
      <c r="H84" s="110" t="s">
        <v>77</v>
      </c>
      <c r="I84" s="110" t="s">
        <v>63</v>
      </c>
      <c r="J84" s="113" t="s">
        <v>696</v>
      </c>
      <c r="K84" s="113" t="s">
        <v>749</v>
      </c>
      <c r="L84" s="114" t="s">
        <v>753</v>
      </c>
      <c r="M84" s="115" t="s">
        <v>308</v>
      </c>
      <c r="N84" s="118" t="s">
        <v>308</v>
      </c>
      <c r="O84" s="119" t="s">
        <v>308</v>
      </c>
      <c r="P84" s="119" t="s">
        <v>308</v>
      </c>
    </row>
    <row r="85" spans="1:16" x14ac:dyDescent="0.2">
      <c r="A85" s="130">
        <v>51</v>
      </c>
      <c r="B85" s="131" t="s">
        <v>676</v>
      </c>
      <c r="C85" s="132" t="s">
        <v>201</v>
      </c>
      <c r="D85" s="131" t="s">
        <v>747</v>
      </c>
      <c r="E85" s="131" t="s">
        <v>748</v>
      </c>
      <c r="F85" s="131" t="s">
        <v>63</v>
      </c>
      <c r="G85" s="131" t="s">
        <v>381</v>
      </c>
      <c r="H85" s="130" t="s">
        <v>77</v>
      </c>
      <c r="I85" s="130" t="s">
        <v>63</v>
      </c>
      <c r="J85" s="133" t="s">
        <v>696</v>
      </c>
      <c r="K85" s="133" t="s">
        <v>749</v>
      </c>
      <c r="L85" s="134" t="s">
        <v>753</v>
      </c>
      <c r="M85" s="135" t="s">
        <v>308</v>
      </c>
      <c r="N85" s="136" t="s">
        <v>308</v>
      </c>
      <c r="O85" s="137" t="s">
        <v>308</v>
      </c>
      <c r="P85" s="137" t="s">
        <v>308</v>
      </c>
    </row>
    <row r="86" spans="1:16" x14ac:dyDescent="0.2">
      <c r="A86" s="110">
        <v>52</v>
      </c>
      <c r="B86" s="111" t="s">
        <v>676</v>
      </c>
      <c r="C86" s="112" t="s">
        <v>201</v>
      </c>
      <c r="D86" s="111" t="s">
        <v>747</v>
      </c>
      <c r="E86" s="111" t="s">
        <v>754</v>
      </c>
      <c r="F86" s="111" t="s">
        <v>755</v>
      </c>
      <c r="G86" s="111" t="s">
        <v>756</v>
      </c>
      <c r="H86" s="110" t="s">
        <v>77</v>
      </c>
      <c r="I86" s="110" t="s">
        <v>63</v>
      </c>
      <c r="J86" s="113" t="s">
        <v>680</v>
      </c>
      <c r="K86" s="113" t="s">
        <v>757</v>
      </c>
      <c r="L86" s="114" t="s">
        <v>758</v>
      </c>
      <c r="M86" s="115" t="s">
        <v>308</v>
      </c>
      <c r="N86" s="118" t="s">
        <v>308</v>
      </c>
      <c r="O86" s="119" t="s">
        <v>308</v>
      </c>
      <c r="P86" s="119" t="s">
        <v>308</v>
      </c>
    </row>
    <row r="87" spans="1:16" x14ac:dyDescent="0.2">
      <c r="A87" s="110">
        <v>53</v>
      </c>
      <c r="B87" s="111" t="s">
        <v>676</v>
      </c>
      <c r="C87" s="112" t="s">
        <v>201</v>
      </c>
      <c r="D87" s="111" t="s">
        <v>747</v>
      </c>
      <c r="E87" s="117" t="s">
        <v>754</v>
      </c>
      <c r="F87" s="111" t="s">
        <v>755</v>
      </c>
      <c r="G87" s="111" t="s">
        <v>391</v>
      </c>
      <c r="H87" s="110" t="s">
        <v>77</v>
      </c>
      <c r="I87" s="110" t="s">
        <v>63</v>
      </c>
      <c r="J87" s="113" t="s">
        <v>680</v>
      </c>
      <c r="K87" s="113" t="s">
        <v>757</v>
      </c>
      <c r="L87" s="114" t="s">
        <v>758</v>
      </c>
      <c r="M87" s="115" t="s">
        <v>308</v>
      </c>
      <c r="N87" s="118" t="s">
        <v>308</v>
      </c>
      <c r="O87" s="119" t="s">
        <v>308</v>
      </c>
      <c r="P87" s="119" t="s">
        <v>308</v>
      </c>
    </row>
    <row r="88" spans="1:16" x14ac:dyDescent="0.2">
      <c r="A88" s="110">
        <v>54</v>
      </c>
      <c r="B88" s="111" t="s">
        <v>676</v>
      </c>
      <c r="C88" s="112" t="s">
        <v>201</v>
      </c>
      <c r="D88" s="111" t="s">
        <v>747</v>
      </c>
      <c r="E88" s="117" t="s">
        <v>754</v>
      </c>
      <c r="F88" s="111" t="s">
        <v>755</v>
      </c>
      <c r="G88" s="111" t="s">
        <v>392</v>
      </c>
      <c r="H88" s="110" t="s">
        <v>77</v>
      </c>
      <c r="I88" s="110" t="s">
        <v>63</v>
      </c>
      <c r="J88" s="113" t="s">
        <v>680</v>
      </c>
      <c r="K88" s="113" t="s">
        <v>757</v>
      </c>
      <c r="L88" s="114" t="s">
        <v>759</v>
      </c>
      <c r="M88" s="115" t="s">
        <v>308</v>
      </c>
      <c r="N88" s="118" t="s">
        <v>308</v>
      </c>
      <c r="O88" s="119" t="s">
        <v>308</v>
      </c>
      <c r="P88" s="119" t="s">
        <v>308</v>
      </c>
    </row>
    <row r="89" spans="1:16" x14ac:dyDescent="0.2">
      <c r="A89" s="110">
        <v>55</v>
      </c>
      <c r="B89" s="111" t="s">
        <v>676</v>
      </c>
      <c r="C89" s="112" t="s">
        <v>201</v>
      </c>
      <c r="D89" s="111" t="s">
        <v>747</v>
      </c>
      <c r="E89" s="117" t="s">
        <v>754</v>
      </c>
      <c r="F89" s="111" t="s">
        <v>760</v>
      </c>
      <c r="G89" s="111" t="s">
        <v>396</v>
      </c>
      <c r="H89" s="110" t="s">
        <v>77</v>
      </c>
      <c r="I89" s="110" t="s">
        <v>63</v>
      </c>
      <c r="J89" s="113" t="s">
        <v>680</v>
      </c>
      <c r="K89" s="113" t="s">
        <v>757</v>
      </c>
      <c r="L89" s="114" t="s">
        <v>761</v>
      </c>
      <c r="M89" s="115" t="s">
        <v>308</v>
      </c>
      <c r="N89" s="118" t="s">
        <v>308</v>
      </c>
      <c r="O89" s="119" t="s">
        <v>308</v>
      </c>
      <c r="P89" s="119" t="s">
        <v>308</v>
      </c>
    </row>
    <row r="90" spans="1:16" x14ac:dyDescent="0.2">
      <c r="A90" s="110">
        <v>56</v>
      </c>
      <c r="B90" s="111" t="s">
        <v>676</v>
      </c>
      <c r="C90" s="112" t="s">
        <v>201</v>
      </c>
      <c r="D90" s="111" t="s">
        <v>747</v>
      </c>
      <c r="E90" s="117" t="s">
        <v>754</v>
      </c>
      <c r="F90" s="111" t="s">
        <v>760</v>
      </c>
      <c r="G90" s="111" t="s">
        <v>398</v>
      </c>
      <c r="H90" s="110" t="s">
        <v>77</v>
      </c>
      <c r="I90" s="110" t="s">
        <v>63</v>
      </c>
      <c r="J90" s="113" t="s">
        <v>680</v>
      </c>
      <c r="K90" s="113" t="s">
        <v>757</v>
      </c>
      <c r="L90" s="114" t="s">
        <v>762</v>
      </c>
      <c r="M90" s="115" t="s">
        <v>308</v>
      </c>
      <c r="N90" s="118" t="s">
        <v>308</v>
      </c>
      <c r="O90" s="119" t="s">
        <v>308</v>
      </c>
      <c r="P90" s="119" t="s">
        <v>308</v>
      </c>
    </row>
    <row r="91" spans="1:16" x14ac:dyDescent="0.2">
      <c r="A91" s="110">
        <v>57</v>
      </c>
      <c r="B91" s="111" t="s">
        <v>676</v>
      </c>
      <c r="C91" s="112" t="s">
        <v>201</v>
      </c>
      <c r="D91" s="111" t="s">
        <v>747</v>
      </c>
      <c r="E91" s="117" t="s">
        <v>754</v>
      </c>
      <c r="F91" s="111" t="s">
        <v>760</v>
      </c>
      <c r="G91" s="111" t="s">
        <v>400</v>
      </c>
      <c r="H91" s="110" t="s">
        <v>77</v>
      </c>
      <c r="I91" s="110" t="s">
        <v>63</v>
      </c>
      <c r="J91" s="113" t="s">
        <v>680</v>
      </c>
      <c r="K91" s="113" t="s">
        <v>757</v>
      </c>
      <c r="L91" s="114" t="s">
        <v>762</v>
      </c>
      <c r="M91" s="115" t="s">
        <v>308</v>
      </c>
      <c r="N91" s="118" t="s">
        <v>308</v>
      </c>
      <c r="O91" s="119" t="s">
        <v>308</v>
      </c>
      <c r="P91" s="119" t="s">
        <v>308</v>
      </c>
    </row>
    <row r="92" spans="1:16" x14ac:dyDescent="0.2">
      <c r="A92" s="110">
        <v>58</v>
      </c>
      <c r="B92" s="111" t="s">
        <v>676</v>
      </c>
      <c r="C92" s="112" t="s">
        <v>201</v>
      </c>
      <c r="D92" s="111" t="s">
        <v>747</v>
      </c>
      <c r="E92" s="117" t="s">
        <v>754</v>
      </c>
      <c r="F92" s="111" t="s">
        <v>760</v>
      </c>
      <c r="G92" s="111" t="s">
        <v>401</v>
      </c>
      <c r="H92" s="110" t="s">
        <v>77</v>
      </c>
      <c r="I92" s="110" t="s">
        <v>63</v>
      </c>
      <c r="J92" s="113" t="s">
        <v>680</v>
      </c>
      <c r="K92" s="113" t="s">
        <v>757</v>
      </c>
      <c r="L92" s="114" t="s">
        <v>762</v>
      </c>
      <c r="M92" s="115" t="s">
        <v>308</v>
      </c>
      <c r="N92" s="118" t="s">
        <v>308</v>
      </c>
      <c r="O92" s="119" t="s">
        <v>308</v>
      </c>
      <c r="P92" s="119" t="s">
        <v>308</v>
      </c>
    </row>
    <row r="93" spans="1:16" x14ac:dyDescent="0.2">
      <c r="A93" s="110">
        <v>59</v>
      </c>
      <c r="B93" s="111" t="s">
        <v>676</v>
      </c>
      <c r="C93" s="112" t="s">
        <v>201</v>
      </c>
      <c r="D93" s="111" t="s">
        <v>747</v>
      </c>
      <c r="E93" s="117" t="s">
        <v>754</v>
      </c>
      <c r="F93" s="111" t="s">
        <v>760</v>
      </c>
      <c r="G93" s="111" t="s">
        <v>402</v>
      </c>
      <c r="H93" s="110" t="s">
        <v>77</v>
      </c>
      <c r="I93" s="110" t="s">
        <v>63</v>
      </c>
      <c r="J93" s="113" t="s">
        <v>680</v>
      </c>
      <c r="K93" s="113" t="s">
        <v>757</v>
      </c>
      <c r="L93" s="114" t="s">
        <v>763</v>
      </c>
      <c r="M93" s="115" t="s">
        <v>308</v>
      </c>
      <c r="N93" s="118" t="s">
        <v>308</v>
      </c>
      <c r="O93" s="119" t="s">
        <v>308</v>
      </c>
      <c r="P93" s="119" t="s">
        <v>308</v>
      </c>
    </row>
    <row r="94" spans="1:16" x14ac:dyDescent="0.2">
      <c r="A94" s="110"/>
      <c r="B94" s="111" t="s">
        <v>676</v>
      </c>
      <c r="C94" s="112" t="s">
        <v>201</v>
      </c>
      <c r="D94" s="111" t="s">
        <v>747</v>
      </c>
      <c r="E94" s="117" t="s">
        <v>754</v>
      </c>
      <c r="F94" s="111" t="s">
        <v>63</v>
      </c>
      <c r="G94" s="111" t="s">
        <v>764</v>
      </c>
      <c r="H94" s="110" t="s">
        <v>77</v>
      </c>
      <c r="I94" s="110" t="s">
        <v>63</v>
      </c>
      <c r="J94" s="113" t="s">
        <v>765</v>
      </c>
      <c r="K94" s="113" t="s">
        <v>308</v>
      </c>
      <c r="L94" s="114" t="s">
        <v>308</v>
      </c>
      <c r="M94" s="115" t="s">
        <v>696</v>
      </c>
      <c r="N94" s="115" t="s">
        <v>766</v>
      </c>
      <c r="O94" s="116" t="s">
        <v>308</v>
      </c>
      <c r="P94" s="119" t="s">
        <v>308</v>
      </c>
    </row>
    <row r="95" spans="1:16" x14ac:dyDescent="0.2">
      <c r="A95" s="110"/>
      <c r="B95" s="111" t="s">
        <v>676</v>
      </c>
      <c r="C95" s="112" t="s">
        <v>201</v>
      </c>
      <c r="D95" s="111" t="s">
        <v>747</v>
      </c>
      <c r="E95" s="117" t="s">
        <v>754</v>
      </c>
      <c r="F95" s="111"/>
      <c r="G95" s="111" t="s">
        <v>767</v>
      </c>
      <c r="H95" s="110" t="s">
        <v>77</v>
      </c>
      <c r="I95" s="110" t="s">
        <v>63</v>
      </c>
      <c r="J95" s="113" t="s">
        <v>765</v>
      </c>
      <c r="K95" s="113" t="s">
        <v>308</v>
      </c>
      <c r="L95" s="114" t="s">
        <v>308</v>
      </c>
      <c r="M95" s="115" t="s">
        <v>696</v>
      </c>
      <c r="N95" s="115" t="s">
        <v>768</v>
      </c>
      <c r="O95" s="116" t="s">
        <v>308</v>
      </c>
      <c r="P95" s="119" t="s">
        <v>308</v>
      </c>
    </row>
    <row r="96" spans="1:16" x14ac:dyDescent="0.2">
      <c r="A96" s="110"/>
      <c r="B96" s="111" t="s">
        <v>676</v>
      </c>
      <c r="C96" s="112" t="s">
        <v>201</v>
      </c>
      <c r="D96" s="111" t="s">
        <v>747</v>
      </c>
      <c r="E96" s="117" t="s">
        <v>754</v>
      </c>
      <c r="F96" s="111"/>
      <c r="G96" s="111" t="s">
        <v>769</v>
      </c>
      <c r="H96" s="110" t="s">
        <v>77</v>
      </c>
      <c r="I96" s="110" t="s">
        <v>63</v>
      </c>
      <c r="J96" s="113" t="s">
        <v>765</v>
      </c>
      <c r="K96" s="113" t="s">
        <v>308</v>
      </c>
      <c r="L96" s="114" t="s">
        <v>308</v>
      </c>
      <c r="M96" s="115" t="s">
        <v>696</v>
      </c>
      <c r="N96" s="115" t="s">
        <v>770</v>
      </c>
      <c r="O96" s="116" t="s">
        <v>308</v>
      </c>
      <c r="P96" s="119" t="s">
        <v>308</v>
      </c>
    </row>
    <row r="97" spans="1:16" x14ac:dyDescent="0.2">
      <c r="A97" s="110"/>
      <c r="B97" s="111" t="s">
        <v>676</v>
      </c>
      <c r="C97" s="112" t="s">
        <v>201</v>
      </c>
      <c r="D97" s="111" t="s">
        <v>747</v>
      </c>
      <c r="E97" s="117" t="s">
        <v>754</v>
      </c>
      <c r="F97" s="111"/>
      <c r="G97" s="111" t="s">
        <v>771</v>
      </c>
      <c r="H97" s="110" t="s">
        <v>77</v>
      </c>
      <c r="I97" s="110" t="s">
        <v>63</v>
      </c>
      <c r="J97" s="113" t="s">
        <v>765</v>
      </c>
      <c r="K97" s="113" t="s">
        <v>308</v>
      </c>
      <c r="L97" s="114" t="s">
        <v>308</v>
      </c>
      <c r="M97" s="115" t="s">
        <v>696</v>
      </c>
      <c r="N97" s="115" t="s">
        <v>772</v>
      </c>
      <c r="O97" s="116" t="s">
        <v>308</v>
      </c>
      <c r="P97" s="119" t="s">
        <v>308</v>
      </c>
    </row>
    <row r="98" spans="1:16" x14ac:dyDescent="0.2">
      <c r="A98" s="110">
        <v>60</v>
      </c>
      <c r="B98" s="111" t="s">
        <v>676</v>
      </c>
      <c r="C98" s="112" t="s">
        <v>201</v>
      </c>
      <c r="D98" s="111" t="s">
        <v>747</v>
      </c>
      <c r="E98" s="117" t="s">
        <v>754</v>
      </c>
      <c r="F98" s="111" t="s">
        <v>760</v>
      </c>
      <c r="G98" s="111" t="s">
        <v>404</v>
      </c>
      <c r="H98" s="110" t="s">
        <v>77</v>
      </c>
      <c r="I98" s="110" t="s">
        <v>63</v>
      </c>
      <c r="J98" s="113" t="s">
        <v>680</v>
      </c>
      <c r="K98" s="113" t="s">
        <v>757</v>
      </c>
      <c r="L98" s="114" t="s">
        <v>773</v>
      </c>
      <c r="M98" s="115" t="s">
        <v>308</v>
      </c>
      <c r="N98" s="118" t="s">
        <v>308</v>
      </c>
      <c r="O98" s="116" t="s">
        <v>680</v>
      </c>
      <c r="P98" s="119" t="s">
        <v>774</v>
      </c>
    </row>
    <row r="99" spans="1:16" x14ac:dyDescent="0.2">
      <c r="A99" s="110">
        <v>61</v>
      </c>
      <c r="B99" s="111" t="s">
        <v>676</v>
      </c>
      <c r="C99" s="112" t="s">
        <v>201</v>
      </c>
      <c r="D99" s="111" t="s">
        <v>747</v>
      </c>
      <c r="E99" s="117" t="s">
        <v>754</v>
      </c>
      <c r="F99" s="111" t="s">
        <v>760</v>
      </c>
      <c r="G99" s="111" t="s">
        <v>406</v>
      </c>
      <c r="H99" s="110" t="s">
        <v>77</v>
      </c>
      <c r="I99" s="110" t="s">
        <v>63</v>
      </c>
      <c r="J99" s="113" t="s">
        <v>680</v>
      </c>
      <c r="K99" s="113" t="s">
        <v>757</v>
      </c>
      <c r="L99" s="114" t="s">
        <v>773</v>
      </c>
      <c r="M99" s="115" t="s">
        <v>308</v>
      </c>
      <c r="N99" s="118" t="s">
        <v>308</v>
      </c>
      <c r="O99" s="116" t="s">
        <v>680</v>
      </c>
      <c r="P99" s="116" t="s">
        <v>774</v>
      </c>
    </row>
    <row r="100" spans="1:16" x14ac:dyDescent="0.2">
      <c r="A100" s="110">
        <v>62</v>
      </c>
      <c r="B100" s="111" t="s">
        <v>676</v>
      </c>
      <c r="C100" s="112" t="s">
        <v>201</v>
      </c>
      <c r="D100" s="111" t="s">
        <v>747</v>
      </c>
      <c r="E100" s="117" t="s">
        <v>754</v>
      </c>
      <c r="F100" s="111" t="s">
        <v>63</v>
      </c>
      <c r="G100" s="111" t="s">
        <v>775</v>
      </c>
      <c r="H100" s="110" t="s">
        <v>77</v>
      </c>
      <c r="I100" s="110" t="s">
        <v>63</v>
      </c>
      <c r="J100" s="113" t="s">
        <v>308</v>
      </c>
      <c r="K100" s="113" t="s">
        <v>308</v>
      </c>
      <c r="L100" s="114" t="s">
        <v>308</v>
      </c>
      <c r="M100" s="115" t="s">
        <v>308</v>
      </c>
      <c r="N100" s="118" t="s">
        <v>308</v>
      </c>
      <c r="O100" s="116" t="s">
        <v>696</v>
      </c>
      <c r="P100" s="116" t="s">
        <v>774</v>
      </c>
    </row>
    <row r="101" spans="1:16" x14ac:dyDescent="0.2">
      <c r="A101" s="110">
        <v>63</v>
      </c>
      <c r="B101" s="111" t="s">
        <v>676</v>
      </c>
      <c r="C101" s="112" t="s">
        <v>201</v>
      </c>
      <c r="D101" s="111" t="s">
        <v>747</v>
      </c>
      <c r="E101" s="117" t="s">
        <v>754</v>
      </c>
      <c r="F101" s="111" t="s">
        <v>760</v>
      </c>
      <c r="G101" s="111" t="s">
        <v>407</v>
      </c>
      <c r="H101" s="110" t="s">
        <v>77</v>
      </c>
      <c r="I101" s="110" t="s">
        <v>63</v>
      </c>
      <c r="J101" s="113" t="s">
        <v>680</v>
      </c>
      <c r="K101" s="113" t="s">
        <v>757</v>
      </c>
      <c r="L101" s="114" t="s">
        <v>776</v>
      </c>
      <c r="M101" s="115" t="s">
        <v>308</v>
      </c>
      <c r="N101" s="118" t="s">
        <v>308</v>
      </c>
      <c r="O101" s="116" t="s">
        <v>308</v>
      </c>
      <c r="P101" s="119" t="s">
        <v>308</v>
      </c>
    </row>
    <row r="102" spans="1:16" x14ac:dyDescent="0.2">
      <c r="A102" s="110">
        <v>64</v>
      </c>
      <c r="B102" s="111" t="s">
        <v>676</v>
      </c>
      <c r="C102" s="112" t="s">
        <v>201</v>
      </c>
      <c r="D102" s="111" t="s">
        <v>747</v>
      </c>
      <c r="E102" s="117" t="s">
        <v>754</v>
      </c>
      <c r="F102" s="111" t="s">
        <v>760</v>
      </c>
      <c r="G102" s="111" t="s">
        <v>409</v>
      </c>
      <c r="H102" s="110" t="s">
        <v>77</v>
      </c>
      <c r="I102" s="110" t="s">
        <v>63</v>
      </c>
      <c r="J102" s="113" t="s">
        <v>680</v>
      </c>
      <c r="K102" s="113" t="s">
        <v>757</v>
      </c>
      <c r="L102" s="114" t="s">
        <v>777</v>
      </c>
      <c r="M102" s="115" t="s">
        <v>308</v>
      </c>
      <c r="N102" s="118" t="s">
        <v>308</v>
      </c>
      <c r="O102" s="116" t="s">
        <v>696</v>
      </c>
      <c r="P102" s="116" t="s">
        <v>778</v>
      </c>
    </row>
    <row r="103" spans="1:16" x14ac:dyDescent="0.2">
      <c r="A103" s="110">
        <v>65</v>
      </c>
      <c r="B103" s="111" t="s">
        <v>676</v>
      </c>
      <c r="C103" s="112" t="s">
        <v>201</v>
      </c>
      <c r="D103" s="111" t="s">
        <v>747</v>
      </c>
      <c r="E103" s="117" t="s">
        <v>754</v>
      </c>
      <c r="F103" s="111" t="s">
        <v>760</v>
      </c>
      <c r="G103" s="111" t="s">
        <v>411</v>
      </c>
      <c r="H103" s="110" t="s">
        <v>77</v>
      </c>
      <c r="I103" s="110" t="s">
        <v>63</v>
      </c>
      <c r="J103" s="113" t="s">
        <v>680</v>
      </c>
      <c r="K103" s="113" t="s">
        <v>757</v>
      </c>
      <c r="L103" s="114" t="s">
        <v>777</v>
      </c>
      <c r="M103" s="115" t="s">
        <v>308</v>
      </c>
      <c r="N103" s="118" t="s">
        <v>308</v>
      </c>
      <c r="O103" s="119" t="s">
        <v>308</v>
      </c>
      <c r="P103" s="119" t="s">
        <v>308</v>
      </c>
    </row>
    <row r="104" spans="1:16" x14ac:dyDescent="0.2">
      <c r="A104" s="110">
        <v>66</v>
      </c>
      <c r="B104" s="111" t="s">
        <v>676</v>
      </c>
      <c r="C104" s="112" t="s">
        <v>201</v>
      </c>
      <c r="D104" s="111" t="s">
        <v>747</v>
      </c>
      <c r="E104" s="117" t="s">
        <v>754</v>
      </c>
      <c r="F104" s="111" t="s">
        <v>760</v>
      </c>
      <c r="G104" s="111" t="s">
        <v>412</v>
      </c>
      <c r="H104" s="110" t="s">
        <v>77</v>
      </c>
      <c r="I104" s="110" t="s">
        <v>63</v>
      </c>
      <c r="J104" s="113" t="s">
        <v>680</v>
      </c>
      <c r="K104" s="113" t="s">
        <v>757</v>
      </c>
      <c r="L104" s="114" t="s">
        <v>777</v>
      </c>
      <c r="M104" s="115" t="s">
        <v>308</v>
      </c>
      <c r="N104" s="118" t="s">
        <v>308</v>
      </c>
      <c r="O104" s="119" t="s">
        <v>308</v>
      </c>
      <c r="P104" s="119" t="s">
        <v>308</v>
      </c>
    </row>
    <row r="105" spans="1:16" x14ac:dyDescent="0.2">
      <c r="A105" s="110">
        <v>67</v>
      </c>
      <c r="B105" s="111" t="s">
        <v>676</v>
      </c>
      <c r="C105" s="112" t="s">
        <v>201</v>
      </c>
      <c r="D105" s="111" t="s">
        <v>747</v>
      </c>
      <c r="E105" s="117" t="s">
        <v>754</v>
      </c>
      <c r="F105" s="111" t="s">
        <v>760</v>
      </c>
      <c r="G105" s="111" t="s">
        <v>413</v>
      </c>
      <c r="H105" s="110" t="s">
        <v>77</v>
      </c>
      <c r="I105" s="110" t="s">
        <v>63</v>
      </c>
      <c r="J105" s="113" t="s">
        <v>680</v>
      </c>
      <c r="K105" s="113" t="s">
        <v>757</v>
      </c>
      <c r="L105" s="114" t="s">
        <v>779</v>
      </c>
      <c r="M105" s="115" t="s">
        <v>308</v>
      </c>
      <c r="N105" s="118" t="s">
        <v>308</v>
      </c>
      <c r="O105" s="119" t="s">
        <v>308</v>
      </c>
      <c r="P105" s="119" t="s">
        <v>308</v>
      </c>
    </row>
    <row r="106" spans="1:16" x14ac:dyDescent="0.2">
      <c r="A106" s="110">
        <v>68</v>
      </c>
      <c r="B106" s="111" t="s">
        <v>676</v>
      </c>
      <c r="C106" s="112" t="s">
        <v>201</v>
      </c>
      <c r="D106" s="111" t="s">
        <v>747</v>
      </c>
      <c r="E106" s="117" t="s">
        <v>754</v>
      </c>
      <c r="F106" s="111" t="s">
        <v>760</v>
      </c>
      <c r="G106" s="111" t="s">
        <v>415</v>
      </c>
      <c r="H106" s="110" t="s">
        <v>77</v>
      </c>
      <c r="I106" s="110" t="s">
        <v>63</v>
      </c>
      <c r="J106" s="113" t="s">
        <v>680</v>
      </c>
      <c r="K106" s="113" t="s">
        <v>757</v>
      </c>
      <c r="L106" s="114" t="s">
        <v>780</v>
      </c>
      <c r="M106" s="115" t="s">
        <v>696</v>
      </c>
      <c r="N106" s="115" t="s">
        <v>781</v>
      </c>
      <c r="O106" s="119" t="s">
        <v>308</v>
      </c>
      <c r="P106" s="116" t="s">
        <v>308</v>
      </c>
    </row>
    <row r="107" spans="1:16" x14ac:dyDescent="0.2">
      <c r="A107" s="110">
        <v>69</v>
      </c>
      <c r="B107" s="111" t="s">
        <v>676</v>
      </c>
      <c r="C107" s="112" t="s">
        <v>201</v>
      </c>
      <c r="D107" s="111" t="s">
        <v>747</v>
      </c>
      <c r="E107" s="117" t="s">
        <v>754</v>
      </c>
      <c r="F107" s="111" t="s">
        <v>760</v>
      </c>
      <c r="G107" s="111" t="s">
        <v>782</v>
      </c>
      <c r="H107" s="110" t="s">
        <v>77</v>
      </c>
      <c r="I107" s="110" t="s">
        <v>63</v>
      </c>
      <c r="J107" s="113" t="s">
        <v>680</v>
      </c>
      <c r="K107" s="113" t="s">
        <v>757</v>
      </c>
      <c r="L107" s="114" t="s">
        <v>780</v>
      </c>
      <c r="M107" s="115" t="s">
        <v>308</v>
      </c>
      <c r="N107" s="115" t="s">
        <v>308</v>
      </c>
      <c r="O107" s="119" t="s">
        <v>308</v>
      </c>
      <c r="P107" s="119" t="s">
        <v>308</v>
      </c>
    </row>
    <row r="108" spans="1:16" x14ac:dyDescent="0.2">
      <c r="A108" s="110"/>
      <c r="B108" s="111" t="s">
        <v>676</v>
      </c>
      <c r="C108" s="112" t="s">
        <v>201</v>
      </c>
      <c r="D108" s="111" t="s">
        <v>747</v>
      </c>
      <c r="E108" s="117" t="s">
        <v>754</v>
      </c>
      <c r="F108" s="111" t="s">
        <v>760</v>
      </c>
      <c r="G108" s="111" t="s">
        <v>783</v>
      </c>
      <c r="H108" s="110" t="s">
        <v>77</v>
      </c>
      <c r="I108" s="110" t="s">
        <v>63</v>
      </c>
      <c r="J108" s="113" t="s">
        <v>680</v>
      </c>
      <c r="K108" s="113" t="s">
        <v>757</v>
      </c>
      <c r="L108" s="114" t="s">
        <v>780</v>
      </c>
      <c r="M108" s="115" t="s">
        <v>696</v>
      </c>
      <c r="N108" s="115" t="s">
        <v>784</v>
      </c>
      <c r="O108" s="119" t="s">
        <v>308</v>
      </c>
      <c r="P108" s="119" t="s">
        <v>308</v>
      </c>
    </row>
    <row r="109" spans="1:16" x14ac:dyDescent="0.2">
      <c r="A109" s="110">
        <v>70</v>
      </c>
      <c r="B109" s="111" t="s">
        <v>676</v>
      </c>
      <c r="C109" s="112" t="s">
        <v>201</v>
      </c>
      <c r="D109" s="111" t="s">
        <v>747</v>
      </c>
      <c r="E109" s="117" t="s">
        <v>754</v>
      </c>
      <c r="F109" s="111" t="s">
        <v>760</v>
      </c>
      <c r="G109" s="111" t="s">
        <v>418</v>
      </c>
      <c r="H109" s="110" t="s">
        <v>77</v>
      </c>
      <c r="I109" s="110" t="s">
        <v>63</v>
      </c>
      <c r="J109" s="113" t="s">
        <v>680</v>
      </c>
      <c r="K109" s="113" t="s">
        <v>757</v>
      </c>
      <c r="L109" s="114" t="s">
        <v>780</v>
      </c>
      <c r="M109" s="115" t="s">
        <v>308</v>
      </c>
      <c r="N109" s="118" t="s">
        <v>308</v>
      </c>
      <c r="O109" s="119" t="s">
        <v>308</v>
      </c>
      <c r="P109" s="119" t="s">
        <v>308</v>
      </c>
    </row>
    <row r="110" spans="1:16" x14ac:dyDescent="0.2">
      <c r="A110" s="110">
        <v>71</v>
      </c>
      <c r="B110" s="111" t="s">
        <v>676</v>
      </c>
      <c r="C110" s="112" t="s">
        <v>201</v>
      </c>
      <c r="D110" s="111" t="s">
        <v>747</v>
      </c>
      <c r="E110" s="117" t="s">
        <v>754</v>
      </c>
      <c r="F110" s="111" t="s">
        <v>760</v>
      </c>
      <c r="G110" s="111" t="s">
        <v>419</v>
      </c>
      <c r="H110" s="110" t="s">
        <v>77</v>
      </c>
      <c r="I110" s="110" t="s">
        <v>63</v>
      </c>
      <c r="J110" s="113" t="s">
        <v>680</v>
      </c>
      <c r="K110" s="113" t="s">
        <v>757</v>
      </c>
      <c r="L110" s="114" t="s">
        <v>780</v>
      </c>
      <c r="M110" s="115" t="s">
        <v>308</v>
      </c>
      <c r="N110" s="118" t="s">
        <v>308</v>
      </c>
      <c r="O110" s="119" t="s">
        <v>308</v>
      </c>
      <c r="P110" s="119" t="s">
        <v>308</v>
      </c>
    </row>
    <row r="111" spans="1:16" x14ac:dyDescent="0.2">
      <c r="A111" s="110">
        <v>72</v>
      </c>
      <c r="B111" s="111" t="s">
        <v>676</v>
      </c>
      <c r="C111" s="112" t="s">
        <v>201</v>
      </c>
      <c r="D111" s="111" t="s">
        <v>747</v>
      </c>
      <c r="E111" s="117" t="s">
        <v>754</v>
      </c>
      <c r="F111" s="111" t="s">
        <v>785</v>
      </c>
      <c r="G111" s="138" t="s">
        <v>421</v>
      </c>
      <c r="H111" s="110" t="s">
        <v>77</v>
      </c>
      <c r="I111" s="110" t="s">
        <v>63</v>
      </c>
      <c r="J111" s="113" t="s">
        <v>680</v>
      </c>
      <c r="K111" s="113" t="s">
        <v>757</v>
      </c>
      <c r="L111" s="114" t="s">
        <v>762</v>
      </c>
      <c r="M111" s="115" t="s">
        <v>308</v>
      </c>
      <c r="N111" s="118" t="s">
        <v>308</v>
      </c>
      <c r="O111" s="119" t="s">
        <v>308</v>
      </c>
      <c r="P111" s="119" t="s">
        <v>308</v>
      </c>
    </row>
    <row r="112" spans="1:16" x14ac:dyDescent="0.2">
      <c r="A112" s="110">
        <v>73</v>
      </c>
      <c r="B112" s="111" t="s">
        <v>676</v>
      </c>
      <c r="C112" s="112" t="s">
        <v>201</v>
      </c>
      <c r="D112" s="111" t="s">
        <v>747</v>
      </c>
      <c r="E112" s="117" t="s">
        <v>754</v>
      </c>
      <c r="F112" s="111" t="s">
        <v>785</v>
      </c>
      <c r="G112" s="138" t="s">
        <v>423</v>
      </c>
      <c r="H112" s="110" t="s">
        <v>77</v>
      </c>
      <c r="I112" s="110" t="s">
        <v>63</v>
      </c>
      <c r="J112" s="113" t="s">
        <v>786</v>
      </c>
      <c r="K112" s="113" t="s">
        <v>757</v>
      </c>
      <c r="L112" s="114" t="s">
        <v>762</v>
      </c>
      <c r="M112" s="115" t="s">
        <v>308</v>
      </c>
      <c r="N112" s="118" t="s">
        <v>308</v>
      </c>
      <c r="O112" s="119" t="s">
        <v>308</v>
      </c>
      <c r="P112" s="119" t="s">
        <v>308</v>
      </c>
    </row>
    <row r="113" spans="1:16" x14ac:dyDescent="0.2">
      <c r="A113" s="110">
        <v>74</v>
      </c>
      <c r="B113" s="111" t="s">
        <v>676</v>
      </c>
      <c r="C113" s="112" t="s">
        <v>201</v>
      </c>
      <c r="D113" s="111" t="s">
        <v>747</v>
      </c>
      <c r="E113" s="117" t="s">
        <v>754</v>
      </c>
      <c r="F113" s="111" t="s">
        <v>785</v>
      </c>
      <c r="G113" s="139" t="s">
        <v>424</v>
      </c>
      <c r="H113" s="110" t="s">
        <v>77</v>
      </c>
      <c r="I113" s="110" t="s">
        <v>63</v>
      </c>
      <c r="J113" s="113" t="s">
        <v>680</v>
      </c>
      <c r="K113" s="113" t="s">
        <v>757</v>
      </c>
      <c r="L113" s="114" t="s">
        <v>787</v>
      </c>
      <c r="M113" s="115" t="s">
        <v>308</v>
      </c>
      <c r="N113" s="118" t="s">
        <v>308</v>
      </c>
      <c r="O113" s="119" t="s">
        <v>308</v>
      </c>
      <c r="P113" s="119" t="s">
        <v>308</v>
      </c>
    </row>
    <row r="114" spans="1:16" x14ac:dyDescent="0.2">
      <c r="A114" s="110">
        <v>75</v>
      </c>
      <c r="B114" s="111" t="s">
        <v>676</v>
      </c>
      <c r="C114" s="112" t="s">
        <v>201</v>
      </c>
      <c r="D114" s="111" t="s">
        <v>747</v>
      </c>
      <c r="E114" s="117" t="s">
        <v>754</v>
      </c>
      <c r="F114" s="111" t="s">
        <v>785</v>
      </c>
      <c r="G114" s="139" t="s">
        <v>426</v>
      </c>
      <c r="H114" s="110" t="s">
        <v>77</v>
      </c>
      <c r="I114" s="110" t="s">
        <v>63</v>
      </c>
      <c r="J114" s="113" t="s">
        <v>680</v>
      </c>
      <c r="K114" s="113" t="s">
        <v>757</v>
      </c>
      <c r="L114" s="114" t="s">
        <v>787</v>
      </c>
      <c r="M114" s="115" t="s">
        <v>308</v>
      </c>
      <c r="N114" s="118" t="s">
        <v>308</v>
      </c>
      <c r="O114" s="119" t="s">
        <v>308</v>
      </c>
      <c r="P114" s="119" t="s">
        <v>308</v>
      </c>
    </row>
    <row r="115" spans="1:16" x14ac:dyDescent="0.2">
      <c r="A115" s="110">
        <v>76</v>
      </c>
      <c r="B115" s="111" t="s">
        <v>676</v>
      </c>
      <c r="C115" s="112" t="s">
        <v>201</v>
      </c>
      <c r="D115" s="111" t="s">
        <v>747</v>
      </c>
      <c r="E115" s="117" t="s">
        <v>754</v>
      </c>
      <c r="F115" s="111" t="s">
        <v>785</v>
      </c>
      <c r="G115" s="139" t="s">
        <v>427</v>
      </c>
      <c r="H115" s="110" t="s">
        <v>77</v>
      </c>
      <c r="I115" s="110" t="s">
        <v>63</v>
      </c>
      <c r="J115" s="113" t="s">
        <v>680</v>
      </c>
      <c r="K115" s="113" t="s">
        <v>757</v>
      </c>
      <c r="L115" s="114" t="s">
        <v>787</v>
      </c>
      <c r="M115" s="115" t="s">
        <v>308</v>
      </c>
      <c r="N115" s="118" t="s">
        <v>308</v>
      </c>
      <c r="O115" s="119" t="s">
        <v>308</v>
      </c>
      <c r="P115" s="119" t="s">
        <v>308</v>
      </c>
    </row>
    <row r="116" spans="1:16" x14ac:dyDescent="0.2">
      <c r="A116" s="110">
        <v>77</v>
      </c>
      <c r="B116" s="111" t="s">
        <v>676</v>
      </c>
      <c r="C116" s="112" t="s">
        <v>201</v>
      </c>
      <c r="D116" s="111" t="s">
        <v>747</v>
      </c>
      <c r="E116" s="117" t="s">
        <v>754</v>
      </c>
      <c r="F116" s="111" t="s">
        <v>785</v>
      </c>
      <c r="G116" s="140" t="s">
        <v>432</v>
      </c>
      <c r="H116" s="110" t="s">
        <v>77</v>
      </c>
      <c r="I116" s="110" t="s">
        <v>63</v>
      </c>
      <c r="J116" s="113" t="s">
        <v>680</v>
      </c>
      <c r="K116" s="113" t="s">
        <v>757</v>
      </c>
      <c r="L116" s="114" t="s">
        <v>776</v>
      </c>
      <c r="M116" s="115" t="s">
        <v>308</v>
      </c>
      <c r="N116" s="118" t="s">
        <v>308</v>
      </c>
      <c r="O116" s="119" t="s">
        <v>308</v>
      </c>
      <c r="P116" s="119" t="s">
        <v>308</v>
      </c>
    </row>
    <row r="117" spans="1:16" x14ac:dyDescent="0.2">
      <c r="A117" s="110">
        <v>78</v>
      </c>
      <c r="B117" s="111" t="s">
        <v>676</v>
      </c>
      <c r="C117" s="112" t="s">
        <v>201</v>
      </c>
      <c r="D117" s="111" t="s">
        <v>747</v>
      </c>
      <c r="E117" s="117" t="s">
        <v>754</v>
      </c>
      <c r="F117" s="111" t="s">
        <v>785</v>
      </c>
      <c r="G117" s="139" t="s">
        <v>434</v>
      </c>
      <c r="H117" s="110" t="s">
        <v>77</v>
      </c>
      <c r="I117" s="110" t="s">
        <v>63</v>
      </c>
      <c r="J117" s="113" t="s">
        <v>788</v>
      </c>
      <c r="K117" s="113" t="s">
        <v>757</v>
      </c>
      <c r="L117" s="114" t="s">
        <v>776</v>
      </c>
      <c r="M117" s="115" t="s">
        <v>308</v>
      </c>
      <c r="N117" s="118" t="s">
        <v>308</v>
      </c>
      <c r="O117" s="119" t="s">
        <v>308</v>
      </c>
      <c r="P117" s="119" t="s">
        <v>308</v>
      </c>
    </row>
    <row r="118" spans="1:16" x14ac:dyDescent="0.2">
      <c r="A118" s="110">
        <v>79</v>
      </c>
      <c r="B118" s="111" t="s">
        <v>676</v>
      </c>
      <c r="C118" s="112" t="s">
        <v>201</v>
      </c>
      <c r="D118" s="111" t="s">
        <v>747</v>
      </c>
      <c r="E118" s="117" t="s">
        <v>754</v>
      </c>
      <c r="F118" s="111" t="s">
        <v>785</v>
      </c>
      <c r="G118" s="139" t="s">
        <v>437</v>
      </c>
      <c r="H118" s="110" t="s">
        <v>77</v>
      </c>
      <c r="I118" s="110" t="s">
        <v>63</v>
      </c>
      <c r="J118" s="113" t="s">
        <v>680</v>
      </c>
      <c r="K118" s="113" t="s">
        <v>757</v>
      </c>
      <c r="L118" s="114" t="s">
        <v>777</v>
      </c>
      <c r="M118" s="115" t="s">
        <v>308</v>
      </c>
      <c r="N118" s="118" t="s">
        <v>308</v>
      </c>
      <c r="O118" s="119" t="s">
        <v>308</v>
      </c>
      <c r="P118" s="119" t="s">
        <v>308</v>
      </c>
    </row>
    <row r="119" spans="1:16" x14ac:dyDescent="0.2">
      <c r="A119" s="110">
        <v>80</v>
      </c>
      <c r="B119" s="111" t="s">
        <v>676</v>
      </c>
      <c r="C119" s="112" t="s">
        <v>201</v>
      </c>
      <c r="D119" s="111" t="s">
        <v>747</v>
      </c>
      <c r="E119" s="117" t="s">
        <v>754</v>
      </c>
      <c r="F119" s="111" t="s">
        <v>785</v>
      </c>
      <c r="G119" s="139" t="s">
        <v>439</v>
      </c>
      <c r="H119" s="110" t="s">
        <v>77</v>
      </c>
      <c r="I119" s="110" t="s">
        <v>63</v>
      </c>
      <c r="J119" s="113" t="s">
        <v>680</v>
      </c>
      <c r="K119" s="113" t="s">
        <v>757</v>
      </c>
      <c r="L119" s="114" t="s">
        <v>777</v>
      </c>
      <c r="M119" s="115" t="s">
        <v>308</v>
      </c>
      <c r="N119" s="118" t="s">
        <v>308</v>
      </c>
      <c r="O119" s="119" t="s">
        <v>308</v>
      </c>
      <c r="P119" s="119" t="s">
        <v>308</v>
      </c>
    </row>
    <row r="120" spans="1:16" x14ac:dyDescent="0.2">
      <c r="A120" s="110">
        <v>81</v>
      </c>
      <c r="B120" s="111" t="s">
        <v>676</v>
      </c>
      <c r="C120" s="112" t="s">
        <v>201</v>
      </c>
      <c r="D120" s="111" t="s">
        <v>747</v>
      </c>
      <c r="E120" s="117" t="s">
        <v>754</v>
      </c>
      <c r="F120" s="111" t="s">
        <v>785</v>
      </c>
      <c r="G120" s="139" t="s">
        <v>440</v>
      </c>
      <c r="H120" s="110" t="s">
        <v>77</v>
      </c>
      <c r="I120" s="110" t="s">
        <v>63</v>
      </c>
      <c r="J120" s="113" t="s">
        <v>680</v>
      </c>
      <c r="K120" s="113" t="s">
        <v>757</v>
      </c>
      <c r="L120" s="114" t="s">
        <v>777</v>
      </c>
      <c r="M120" s="115" t="s">
        <v>308</v>
      </c>
      <c r="N120" s="118" t="s">
        <v>308</v>
      </c>
      <c r="O120" s="119" t="s">
        <v>308</v>
      </c>
      <c r="P120" s="119" t="s">
        <v>308</v>
      </c>
    </row>
    <row r="121" spans="1:16" x14ac:dyDescent="0.2">
      <c r="A121" s="110">
        <v>82</v>
      </c>
      <c r="B121" s="111" t="s">
        <v>676</v>
      </c>
      <c r="C121" s="112" t="s">
        <v>201</v>
      </c>
      <c r="D121" s="111" t="s">
        <v>747</v>
      </c>
      <c r="E121" s="117" t="s">
        <v>754</v>
      </c>
      <c r="F121" s="111" t="s">
        <v>785</v>
      </c>
      <c r="G121" s="139" t="s">
        <v>441</v>
      </c>
      <c r="H121" s="110" t="s">
        <v>77</v>
      </c>
      <c r="I121" s="110" t="s">
        <v>63</v>
      </c>
      <c r="J121" s="113" t="s">
        <v>680</v>
      </c>
      <c r="K121" s="113" t="s">
        <v>757</v>
      </c>
      <c r="L121" s="114" t="s">
        <v>789</v>
      </c>
      <c r="M121" s="115" t="s">
        <v>308</v>
      </c>
      <c r="N121" s="118" t="s">
        <v>308</v>
      </c>
      <c r="O121" s="119" t="s">
        <v>308</v>
      </c>
      <c r="P121" s="119" t="s">
        <v>308</v>
      </c>
    </row>
    <row r="122" spans="1:16" x14ac:dyDescent="0.2">
      <c r="A122" s="110">
        <v>83</v>
      </c>
      <c r="B122" s="111" t="s">
        <v>676</v>
      </c>
      <c r="C122" s="112" t="s">
        <v>201</v>
      </c>
      <c r="D122" s="111" t="s">
        <v>747</v>
      </c>
      <c r="E122" s="117" t="s">
        <v>754</v>
      </c>
      <c r="F122" s="111" t="s">
        <v>785</v>
      </c>
      <c r="G122" s="139" t="s">
        <v>443</v>
      </c>
      <c r="H122" s="110" t="s">
        <v>77</v>
      </c>
      <c r="I122" s="110" t="s">
        <v>63</v>
      </c>
      <c r="J122" s="113" t="s">
        <v>680</v>
      </c>
      <c r="K122" s="113" t="s">
        <v>757</v>
      </c>
      <c r="L122" s="114" t="s">
        <v>777</v>
      </c>
      <c r="M122" s="115" t="s">
        <v>308</v>
      </c>
      <c r="N122" s="118" t="s">
        <v>308</v>
      </c>
      <c r="O122" s="119" t="s">
        <v>308</v>
      </c>
      <c r="P122" s="119" t="s">
        <v>308</v>
      </c>
    </row>
    <row r="123" spans="1:16" x14ac:dyDescent="0.2">
      <c r="A123" s="110">
        <v>84</v>
      </c>
      <c r="B123" s="111" t="s">
        <v>676</v>
      </c>
      <c r="C123" s="112" t="s">
        <v>201</v>
      </c>
      <c r="D123" s="111" t="s">
        <v>747</v>
      </c>
      <c r="E123" s="117" t="s">
        <v>754</v>
      </c>
      <c r="F123" s="111" t="s">
        <v>785</v>
      </c>
      <c r="G123" s="139" t="s">
        <v>444</v>
      </c>
      <c r="H123" s="110" t="s">
        <v>77</v>
      </c>
      <c r="I123" s="110" t="s">
        <v>63</v>
      </c>
      <c r="J123" s="113" t="s">
        <v>680</v>
      </c>
      <c r="K123" s="113" t="s">
        <v>757</v>
      </c>
      <c r="L123" s="114" t="s">
        <v>780</v>
      </c>
      <c r="M123" s="115" t="s">
        <v>308</v>
      </c>
      <c r="N123" s="118" t="s">
        <v>308</v>
      </c>
      <c r="O123" s="119" t="s">
        <v>308</v>
      </c>
      <c r="P123" s="119" t="s">
        <v>308</v>
      </c>
    </row>
    <row r="124" spans="1:16" x14ac:dyDescent="0.2">
      <c r="A124" s="110">
        <v>85</v>
      </c>
      <c r="B124" s="111" t="s">
        <v>676</v>
      </c>
      <c r="C124" s="112" t="s">
        <v>201</v>
      </c>
      <c r="D124" s="111" t="s">
        <v>747</v>
      </c>
      <c r="E124" s="117" t="s">
        <v>754</v>
      </c>
      <c r="F124" s="111" t="s">
        <v>790</v>
      </c>
      <c r="G124" s="140" t="s">
        <v>791</v>
      </c>
      <c r="H124" s="110" t="s">
        <v>77</v>
      </c>
      <c r="I124" s="110" t="s">
        <v>63</v>
      </c>
      <c r="J124" s="113" t="s">
        <v>680</v>
      </c>
      <c r="K124" s="113" t="s">
        <v>757</v>
      </c>
      <c r="L124" s="114" t="s">
        <v>792</v>
      </c>
      <c r="M124" s="115" t="s">
        <v>308</v>
      </c>
      <c r="N124" s="118" t="s">
        <v>308</v>
      </c>
      <c r="O124" s="119" t="s">
        <v>308</v>
      </c>
      <c r="P124" s="119" t="s">
        <v>308</v>
      </c>
    </row>
    <row r="125" spans="1:16" x14ac:dyDescent="0.2">
      <c r="A125" s="110">
        <v>86</v>
      </c>
      <c r="B125" s="111" t="s">
        <v>676</v>
      </c>
      <c r="C125" s="112" t="s">
        <v>201</v>
      </c>
      <c r="D125" s="111" t="s">
        <v>747</v>
      </c>
      <c r="E125" s="117" t="s">
        <v>754</v>
      </c>
      <c r="F125" s="111" t="s">
        <v>790</v>
      </c>
      <c r="G125" s="140" t="s">
        <v>448</v>
      </c>
      <c r="H125" s="110" t="s">
        <v>77</v>
      </c>
      <c r="I125" s="110" t="s">
        <v>63</v>
      </c>
      <c r="J125" s="113" t="s">
        <v>680</v>
      </c>
      <c r="K125" s="113" t="s">
        <v>757</v>
      </c>
      <c r="L125" s="114" t="s">
        <v>792</v>
      </c>
      <c r="M125" s="115" t="s">
        <v>308</v>
      </c>
      <c r="N125" s="118" t="s">
        <v>308</v>
      </c>
      <c r="O125" s="119" t="s">
        <v>308</v>
      </c>
      <c r="P125" s="119" t="s">
        <v>308</v>
      </c>
    </row>
    <row r="126" spans="1:16" x14ac:dyDescent="0.2">
      <c r="A126" s="110">
        <v>87</v>
      </c>
      <c r="B126" s="111" t="s">
        <v>676</v>
      </c>
      <c r="C126" s="112" t="s">
        <v>201</v>
      </c>
      <c r="D126" s="111" t="s">
        <v>747</v>
      </c>
      <c r="E126" s="117" t="s">
        <v>754</v>
      </c>
      <c r="F126" s="111" t="s">
        <v>793</v>
      </c>
      <c r="G126" s="140" t="s">
        <v>450</v>
      </c>
      <c r="H126" s="141" t="s">
        <v>77</v>
      </c>
      <c r="I126" s="110" t="s">
        <v>63</v>
      </c>
      <c r="J126" s="113" t="s">
        <v>680</v>
      </c>
      <c r="K126" s="113" t="s">
        <v>757</v>
      </c>
      <c r="L126" s="114" t="s">
        <v>794</v>
      </c>
      <c r="M126" s="115" t="s">
        <v>308</v>
      </c>
      <c r="N126" s="118" t="s">
        <v>308</v>
      </c>
      <c r="O126" s="119" t="s">
        <v>308</v>
      </c>
      <c r="P126" s="119" t="s">
        <v>308</v>
      </c>
    </row>
    <row r="127" spans="1:16" x14ac:dyDescent="0.2">
      <c r="A127" s="110">
        <v>88</v>
      </c>
      <c r="B127" s="111" t="s">
        <v>676</v>
      </c>
      <c r="C127" s="112" t="s">
        <v>201</v>
      </c>
      <c r="D127" s="111" t="s">
        <v>747</v>
      </c>
      <c r="E127" s="117" t="s">
        <v>754</v>
      </c>
      <c r="F127" s="111" t="s">
        <v>793</v>
      </c>
      <c r="G127" s="111" t="s">
        <v>452</v>
      </c>
      <c r="H127" s="141" t="s">
        <v>77</v>
      </c>
      <c r="I127" s="110" t="s">
        <v>63</v>
      </c>
      <c r="J127" s="113" t="s">
        <v>680</v>
      </c>
      <c r="K127" s="113" t="s">
        <v>757</v>
      </c>
      <c r="L127" s="114" t="s">
        <v>794</v>
      </c>
      <c r="M127" s="115" t="s">
        <v>308</v>
      </c>
      <c r="N127" s="118" t="s">
        <v>308</v>
      </c>
      <c r="O127" s="119" t="s">
        <v>308</v>
      </c>
      <c r="P127" s="119" t="s">
        <v>308</v>
      </c>
    </row>
    <row r="128" spans="1:16" x14ac:dyDescent="0.2">
      <c r="A128" s="110">
        <v>89</v>
      </c>
      <c r="B128" s="111" t="s">
        <v>676</v>
      </c>
      <c r="C128" s="112" t="s">
        <v>201</v>
      </c>
      <c r="D128" s="111" t="s">
        <v>747</v>
      </c>
      <c r="E128" s="117" t="s">
        <v>754</v>
      </c>
      <c r="F128" s="111" t="s">
        <v>63</v>
      </c>
      <c r="G128" s="111" t="s">
        <v>795</v>
      </c>
      <c r="H128" s="110" t="s">
        <v>90</v>
      </c>
      <c r="I128" s="110" t="s">
        <v>686</v>
      </c>
      <c r="J128" s="113" t="s">
        <v>796</v>
      </c>
      <c r="K128" s="113" t="s">
        <v>757</v>
      </c>
      <c r="L128" s="114" t="s">
        <v>780</v>
      </c>
      <c r="M128" s="115" t="s">
        <v>308</v>
      </c>
      <c r="N128" s="118" t="s">
        <v>308</v>
      </c>
      <c r="O128" s="116" t="s">
        <v>696</v>
      </c>
      <c r="P128" s="116" t="s">
        <v>797</v>
      </c>
    </row>
    <row r="129" spans="1:16" x14ac:dyDescent="0.2">
      <c r="A129" s="110">
        <v>90</v>
      </c>
      <c r="B129" s="111" t="s">
        <v>676</v>
      </c>
      <c r="C129" s="112" t="s">
        <v>201</v>
      </c>
      <c r="D129" s="111" t="s">
        <v>747</v>
      </c>
      <c r="E129" s="117" t="s">
        <v>754</v>
      </c>
      <c r="F129" s="111" t="s">
        <v>63</v>
      </c>
      <c r="G129" s="111" t="s">
        <v>798</v>
      </c>
      <c r="H129" s="110" t="s">
        <v>77</v>
      </c>
      <c r="I129" s="110" t="s">
        <v>63</v>
      </c>
      <c r="J129" s="113" t="s">
        <v>308</v>
      </c>
      <c r="K129" s="113" t="s">
        <v>308</v>
      </c>
      <c r="L129" s="114" t="s">
        <v>308</v>
      </c>
      <c r="M129" s="115" t="s">
        <v>308</v>
      </c>
      <c r="N129" s="118" t="s">
        <v>308</v>
      </c>
      <c r="O129" s="116" t="s">
        <v>696</v>
      </c>
      <c r="P129" s="116" t="s">
        <v>799</v>
      </c>
    </row>
    <row r="130" spans="1:16" x14ac:dyDescent="0.2">
      <c r="A130" s="142">
        <v>91</v>
      </c>
      <c r="B130" s="143" t="s">
        <v>676</v>
      </c>
      <c r="C130" s="144" t="s">
        <v>201</v>
      </c>
      <c r="D130" s="143" t="s">
        <v>747</v>
      </c>
      <c r="E130" s="145" t="s">
        <v>754</v>
      </c>
      <c r="F130" s="143" t="s">
        <v>63</v>
      </c>
      <c r="G130" s="143" t="s">
        <v>800</v>
      </c>
      <c r="H130" s="142" t="s">
        <v>77</v>
      </c>
      <c r="I130" s="142" t="s">
        <v>63</v>
      </c>
      <c r="J130" s="113" t="s">
        <v>308</v>
      </c>
      <c r="K130" s="113" t="s">
        <v>308</v>
      </c>
      <c r="L130" s="114" t="s">
        <v>308</v>
      </c>
      <c r="M130" s="115" t="s">
        <v>308</v>
      </c>
      <c r="N130" s="118" t="s">
        <v>308</v>
      </c>
      <c r="O130" s="146" t="s">
        <v>696</v>
      </c>
      <c r="P130" s="146" t="s">
        <v>801</v>
      </c>
    </row>
    <row r="131" spans="1:16" x14ac:dyDescent="0.2">
      <c r="A131" s="110"/>
      <c r="B131" s="143" t="s">
        <v>676</v>
      </c>
      <c r="C131" s="144" t="s">
        <v>201</v>
      </c>
      <c r="D131" s="143" t="s">
        <v>747</v>
      </c>
      <c r="E131" s="145" t="s">
        <v>754</v>
      </c>
      <c r="F131" s="143" t="s">
        <v>63</v>
      </c>
      <c r="G131" s="111" t="s">
        <v>802</v>
      </c>
      <c r="H131" s="142" t="s">
        <v>77</v>
      </c>
      <c r="I131" s="142" t="s">
        <v>63</v>
      </c>
      <c r="J131" s="113" t="s">
        <v>308</v>
      </c>
      <c r="K131" s="113" t="s">
        <v>308</v>
      </c>
      <c r="L131" s="114" t="s">
        <v>308</v>
      </c>
      <c r="M131" s="115" t="s">
        <v>696</v>
      </c>
      <c r="N131" s="115" t="s">
        <v>803</v>
      </c>
      <c r="O131" s="116" t="s">
        <v>308</v>
      </c>
      <c r="P131" s="116" t="s">
        <v>308</v>
      </c>
    </row>
    <row r="132" spans="1:16" x14ac:dyDescent="0.2">
      <c r="A132" s="110"/>
      <c r="B132" s="111"/>
      <c r="C132" s="112"/>
      <c r="D132" s="111"/>
      <c r="E132" s="117"/>
      <c r="F132" s="111"/>
      <c r="G132" s="111"/>
      <c r="H132" s="110"/>
      <c r="I132" s="110"/>
      <c r="J132" s="113"/>
      <c r="K132" s="113"/>
      <c r="L132" s="114"/>
      <c r="M132" s="115"/>
      <c r="N132" s="118"/>
      <c r="O132" s="116"/>
      <c r="P132" s="116"/>
    </row>
    <row r="133" spans="1:16" x14ac:dyDescent="0.2">
      <c r="A133" s="110"/>
      <c r="B133" s="111"/>
      <c r="C133" s="112"/>
      <c r="D133" s="111"/>
      <c r="E133" s="117"/>
      <c r="F133" s="111"/>
      <c r="G133" s="111"/>
      <c r="H133" s="110"/>
      <c r="I133" s="110"/>
      <c r="J133" s="113"/>
      <c r="K133" s="113"/>
      <c r="L133" s="114"/>
      <c r="M133" s="115"/>
      <c r="N133" s="118"/>
      <c r="O133" s="116"/>
      <c r="P133" s="116"/>
    </row>
    <row r="134" spans="1:16" x14ac:dyDescent="0.2">
      <c r="A134" s="110"/>
      <c r="B134" s="111"/>
      <c r="C134" s="112"/>
      <c r="D134" s="111"/>
      <c r="E134" s="117"/>
      <c r="F134" s="111"/>
      <c r="G134" s="111"/>
      <c r="H134" s="110"/>
      <c r="I134" s="110"/>
      <c r="J134" s="113"/>
      <c r="K134" s="113"/>
      <c r="L134" s="114"/>
      <c r="M134" s="115"/>
      <c r="N134" s="118"/>
      <c r="O134" s="116"/>
      <c r="P134" s="116"/>
    </row>
    <row r="135" spans="1:16" x14ac:dyDescent="0.2">
      <c r="A135" s="110"/>
      <c r="B135" s="111"/>
      <c r="C135" s="112"/>
      <c r="D135" s="111"/>
      <c r="E135" s="117"/>
      <c r="F135" s="111"/>
      <c r="G135" s="111"/>
      <c r="H135" s="110"/>
      <c r="I135" s="110"/>
      <c r="J135" s="113"/>
      <c r="K135" s="113"/>
      <c r="L135" s="114"/>
      <c r="M135" s="115"/>
      <c r="N135" s="118"/>
      <c r="O135" s="116"/>
      <c r="P135" s="116"/>
    </row>
    <row r="136" spans="1:16" x14ac:dyDescent="0.2">
      <c r="A136" s="110"/>
      <c r="B136" s="111"/>
      <c r="C136" s="112"/>
      <c r="D136" s="111"/>
      <c r="E136" s="117"/>
      <c r="F136" s="111"/>
      <c r="G136" s="111"/>
      <c r="H136" s="110"/>
      <c r="I136" s="110"/>
      <c r="J136" s="113"/>
      <c r="K136" s="113"/>
      <c r="L136" s="114"/>
      <c r="M136" s="115"/>
      <c r="N136" s="118"/>
      <c r="O136" s="116"/>
      <c r="P136" s="116"/>
    </row>
    <row r="137" spans="1:16" x14ac:dyDescent="0.2">
      <c r="A137" s="110"/>
      <c r="B137" s="111"/>
      <c r="C137" s="112"/>
      <c r="D137" s="111"/>
      <c r="E137" s="117"/>
      <c r="F137" s="111"/>
      <c r="G137" s="111"/>
      <c r="H137" s="110"/>
      <c r="I137" s="110"/>
      <c r="J137" s="113"/>
      <c r="K137" s="113"/>
      <c r="L137" s="114"/>
      <c r="M137" s="115"/>
      <c r="N137" s="118"/>
      <c r="O137" s="116"/>
      <c r="P137" s="116"/>
    </row>
    <row r="138" spans="1:16" x14ac:dyDescent="0.2">
      <c r="A138" s="130"/>
      <c r="B138" s="131"/>
      <c r="C138" s="132"/>
      <c r="D138" s="131"/>
      <c r="E138" s="147"/>
      <c r="F138" s="131"/>
      <c r="G138" s="131"/>
      <c r="H138" s="130"/>
      <c r="I138" s="130"/>
      <c r="J138" s="133"/>
      <c r="K138" s="133"/>
      <c r="L138" s="134"/>
      <c r="M138" s="135"/>
      <c r="N138" s="136"/>
      <c r="O138" s="148"/>
      <c r="P138" s="148"/>
    </row>
    <row r="139" spans="1:16" x14ac:dyDescent="0.2">
      <c r="A139" s="110">
        <v>92</v>
      </c>
      <c r="B139" s="111" t="s">
        <v>676</v>
      </c>
      <c r="C139" s="112" t="s">
        <v>201</v>
      </c>
      <c r="D139" s="111" t="s">
        <v>747</v>
      </c>
      <c r="E139" s="111" t="s">
        <v>804</v>
      </c>
      <c r="F139" s="111"/>
      <c r="G139" s="111" t="s">
        <v>805</v>
      </c>
      <c r="H139" s="110" t="s">
        <v>806</v>
      </c>
      <c r="I139" s="110" t="s">
        <v>686</v>
      </c>
      <c r="J139" s="113" t="s">
        <v>308</v>
      </c>
      <c r="K139" s="113" t="s">
        <v>308</v>
      </c>
      <c r="L139" s="114" t="s">
        <v>308</v>
      </c>
      <c r="M139" s="115" t="s">
        <v>308</v>
      </c>
      <c r="N139" s="118" t="s">
        <v>308</v>
      </c>
      <c r="O139" s="116" t="s">
        <v>696</v>
      </c>
      <c r="P139" s="116" t="s">
        <v>807</v>
      </c>
    </row>
    <row r="140" spans="1:16" x14ac:dyDescent="0.2">
      <c r="A140" s="110">
        <v>93</v>
      </c>
      <c r="B140" s="111" t="s">
        <v>676</v>
      </c>
      <c r="C140" s="112" t="s">
        <v>201</v>
      </c>
      <c r="D140" s="111" t="s">
        <v>747</v>
      </c>
      <c r="E140" s="111" t="s">
        <v>804</v>
      </c>
      <c r="F140" s="111"/>
      <c r="G140" s="111" t="s">
        <v>808</v>
      </c>
      <c r="H140" s="110" t="s">
        <v>77</v>
      </c>
      <c r="I140" s="110" t="s">
        <v>63</v>
      </c>
      <c r="J140" s="113" t="s">
        <v>308</v>
      </c>
      <c r="K140" s="113" t="s">
        <v>308</v>
      </c>
      <c r="L140" s="114" t="s">
        <v>308</v>
      </c>
      <c r="M140" s="115" t="s">
        <v>308</v>
      </c>
      <c r="N140" s="118" t="s">
        <v>308</v>
      </c>
      <c r="O140" s="119" t="s">
        <v>696</v>
      </c>
      <c r="P140" s="116" t="s">
        <v>809</v>
      </c>
    </row>
    <row r="141" spans="1:16" x14ac:dyDescent="0.2">
      <c r="A141" s="110">
        <v>94</v>
      </c>
      <c r="B141" s="111" t="s">
        <v>676</v>
      </c>
      <c r="C141" s="112" t="s">
        <v>201</v>
      </c>
      <c r="D141" s="111" t="s">
        <v>747</v>
      </c>
      <c r="E141" s="111" t="s">
        <v>804</v>
      </c>
      <c r="F141" s="111" t="s">
        <v>810</v>
      </c>
      <c r="G141" s="111" t="s">
        <v>811</v>
      </c>
      <c r="H141" s="110" t="s">
        <v>77</v>
      </c>
      <c r="I141" s="110" t="s">
        <v>63</v>
      </c>
      <c r="J141" s="113" t="s">
        <v>308</v>
      </c>
      <c r="K141" s="113" t="s">
        <v>308</v>
      </c>
      <c r="L141" s="114" t="s">
        <v>308</v>
      </c>
      <c r="M141" s="115" t="s">
        <v>308</v>
      </c>
      <c r="N141" s="118" t="s">
        <v>308</v>
      </c>
      <c r="O141" s="119" t="s">
        <v>696</v>
      </c>
      <c r="P141" s="116" t="s">
        <v>812</v>
      </c>
    </row>
    <row r="142" spans="1:16" x14ac:dyDescent="0.2">
      <c r="A142" s="110">
        <v>95</v>
      </c>
      <c r="B142" s="111" t="s">
        <v>676</v>
      </c>
      <c r="C142" s="112" t="s">
        <v>201</v>
      </c>
      <c r="D142" s="111" t="s">
        <v>747</v>
      </c>
      <c r="E142" s="111" t="s">
        <v>804</v>
      </c>
      <c r="F142" s="111" t="s">
        <v>390</v>
      </c>
      <c r="G142" s="111" t="s">
        <v>813</v>
      </c>
      <c r="H142" s="110" t="s">
        <v>77</v>
      </c>
      <c r="I142" s="110" t="s">
        <v>63</v>
      </c>
      <c r="J142" s="113" t="s">
        <v>308</v>
      </c>
      <c r="K142" s="113" t="s">
        <v>308</v>
      </c>
      <c r="L142" s="114" t="s">
        <v>308</v>
      </c>
      <c r="M142" s="115" t="s">
        <v>308</v>
      </c>
      <c r="N142" s="118" t="s">
        <v>308</v>
      </c>
      <c r="O142" s="119" t="s">
        <v>696</v>
      </c>
      <c r="P142" s="116" t="s">
        <v>812</v>
      </c>
    </row>
    <row r="143" spans="1:16" x14ac:dyDescent="0.2">
      <c r="A143" s="110">
        <v>96</v>
      </c>
      <c r="B143" s="111" t="s">
        <v>676</v>
      </c>
      <c r="C143" s="112" t="s">
        <v>201</v>
      </c>
      <c r="D143" s="111" t="s">
        <v>747</v>
      </c>
      <c r="E143" s="111" t="s">
        <v>804</v>
      </c>
      <c r="F143" s="111"/>
      <c r="G143" s="111" t="s">
        <v>814</v>
      </c>
      <c r="H143" s="110" t="s">
        <v>77</v>
      </c>
      <c r="I143" s="110" t="s">
        <v>63</v>
      </c>
      <c r="J143" s="113" t="s">
        <v>308</v>
      </c>
      <c r="K143" s="113" t="s">
        <v>308</v>
      </c>
      <c r="L143" s="114" t="s">
        <v>308</v>
      </c>
      <c r="M143" s="115" t="s">
        <v>308</v>
      </c>
      <c r="N143" s="118" t="s">
        <v>308</v>
      </c>
      <c r="O143" s="116" t="s">
        <v>696</v>
      </c>
      <c r="P143" s="116" t="s">
        <v>812</v>
      </c>
    </row>
    <row r="144" spans="1:16" x14ac:dyDescent="0.2">
      <c r="A144" s="130">
        <v>97</v>
      </c>
      <c r="B144" s="131" t="s">
        <v>676</v>
      </c>
      <c r="C144" s="132" t="s">
        <v>201</v>
      </c>
      <c r="D144" s="131" t="s">
        <v>747</v>
      </c>
      <c r="E144" s="131" t="s">
        <v>804</v>
      </c>
      <c r="F144" s="131"/>
      <c r="G144" s="131" t="s">
        <v>815</v>
      </c>
      <c r="H144" s="130" t="s">
        <v>77</v>
      </c>
      <c r="I144" s="130" t="s">
        <v>63</v>
      </c>
      <c r="J144" s="133" t="s">
        <v>308</v>
      </c>
      <c r="K144" s="133" t="s">
        <v>308</v>
      </c>
      <c r="L144" s="134" t="s">
        <v>308</v>
      </c>
      <c r="M144" s="135" t="s">
        <v>308</v>
      </c>
      <c r="N144" s="136" t="s">
        <v>308</v>
      </c>
      <c r="O144" s="148" t="s">
        <v>696</v>
      </c>
      <c r="P144" s="148" t="s">
        <v>816</v>
      </c>
    </row>
    <row r="145" spans="1:16" x14ac:dyDescent="0.2">
      <c r="A145" s="110">
        <v>98</v>
      </c>
      <c r="B145" s="111" t="s">
        <v>676</v>
      </c>
      <c r="C145" s="112" t="s">
        <v>201</v>
      </c>
      <c r="D145" s="111" t="s">
        <v>747</v>
      </c>
      <c r="E145" s="111" t="s">
        <v>817</v>
      </c>
      <c r="F145" s="111"/>
      <c r="G145" s="111" t="s">
        <v>818</v>
      </c>
      <c r="H145" s="110" t="s">
        <v>806</v>
      </c>
      <c r="I145" s="110" t="s">
        <v>686</v>
      </c>
      <c r="J145" s="113" t="s">
        <v>308</v>
      </c>
      <c r="K145" s="113" t="s">
        <v>308</v>
      </c>
      <c r="L145" s="114" t="s">
        <v>308</v>
      </c>
      <c r="M145" s="115" t="s">
        <v>308</v>
      </c>
      <c r="N145" s="118" t="s">
        <v>308</v>
      </c>
      <c r="O145" s="119" t="s">
        <v>696</v>
      </c>
      <c r="P145" s="119" t="s">
        <v>819</v>
      </c>
    </row>
    <row r="146" spans="1:16" x14ac:dyDescent="0.2">
      <c r="A146" s="110">
        <v>99</v>
      </c>
      <c r="B146" s="111" t="s">
        <v>676</v>
      </c>
      <c r="C146" s="112" t="s">
        <v>201</v>
      </c>
      <c r="D146" s="111" t="s">
        <v>747</v>
      </c>
      <c r="E146" s="111" t="s">
        <v>817</v>
      </c>
      <c r="F146" s="111" t="s">
        <v>810</v>
      </c>
      <c r="G146" s="111" t="s">
        <v>811</v>
      </c>
      <c r="H146" s="110" t="s">
        <v>77</v>
      </c>
      <c r="I146" s="110" t="s">
        <v>63</v>
      </c>
      <c r="J146" s="113" t="s">
        <v>308</v>
      </c>
      <c r="K146" s="113" t="s">
        <v>308</v>
      </c>
      <c r="L146" s="114" t="s">
        <v>308</v>
      </c>
      <c r="M146" s="115" t="s">
        <v>308</v>
      </c>
      <c r="N146" s="118" t="s">
        <v>308</v>
      </c>
      <c r="O146" s="119" t="s">
        <v>696</v>
      </c>
      <c r="P146" s="116" t="s">
        <v>820</v>
      </c>
    </row>
    <row r="147" spans="1:16" x14ac:dyDescent="0.2">
      <c r="A147" s="110">
        <v>100</v>
      </c>
      <c r="B147" s="111" t="s">
        <v>676</v>
      </c>
      <c r="C147" s="112" t="s">
        <v>201</v>
      </c>
      <c r="D147" s="111" t="s">
        <v>747</v>
      </c>
      <c r="E147" s="111" t="s">
        <v>817</v>
      </c>
      <c r="F147" s="111" t="s">
        <v>390</v>
      </c>
      <c r="G147" s="111" t="s">
        <v>813</v>
      </c>
      <c r="H147" s="1" t="s">
        <v>77</v>
      </c>
      <c r="I147" s="142" t="s">
        <v>63</v>
      </c>
      <c r="J147" s="113" t="s">
        <v>308</v>
      </c>
      <c r="K147" s="113" t="s">
        <v>308</v>
      </c>
      <c r="L147" s="114" t="s">
        <v>308</v>
      </c>
      <c r="M147" s="115" t="s">
        <v>308</v>
      </c>
      <c r="N147" s="118" t="s">
        <v>308</v>
      </c>
      <c r="O147" s="119" t="s">
        <v>696</v>
      </c>
      <c r="P147" s="116" t="s">
        <v>820</v>
      </c>
    </row>
    <row r="148" spans="1:16" x14ac:dyDescent="0.2">
      <c r="A148" s="110">
        <v>101</v>
      </c>
      <c r="B148" s="111" t="s">
        <v>676</v>
      </c>
      <c r="C148" s="112" t="s">
        <v>201</v>
      </c>
      <c r="D148" s="111" t="s">
        <v>747</v>
      </c>
      <c r="E148" s="111" t="s">
        <v>817</v>
      </c>
      <c r="F148" s="111"/>
      <c r="G148" s="111" t="s">
        <v>814</v>
      </c>
      <c r="H148" s="142" t="s">
        <v>77</v>
      </c>
      <c r="I148" s="142" t="s">
        <v>63</v>
      </c>
      <c r="J148" s="113" t="s">
        <v>308</v>
      </c>
      <c r="K148" s="113" t="s">
        <v>308</v>
      </c>
      <c r="L148" s="114" t="s">
        <v>308</v>
      </c>
      <c r="M148" s="115" t="s">
        <v>308</v>
      </c>
      <c r="N148" s="118" t="s">
        <v>308</v>
      </c>
      <c r="O148" s="119" t="s">
        <v>696</v>
      </c>
      <c r="P148" s="116" t="s">
        <v>820</v>
      </c>
    </row>
    <row r="149" spans="1:16" x14ac:dyDescent="0.2">
      <c r="A149" s="130">
        <v>102</v>
      </c>
      <c r="B149" s="131" t="s">
        <v>676</v>
      </c>
      <c r="C149" s="132" t="s">
        <v>201</v>
      </c>
      <c r="D149" s="131" t="s">
        <v>747</v>
      </c>
      <c r="E149" s="131" t="s">
        <v>817</v>
      </c>
      <c r="F149" s="131"/>
      <c r="G149" s="131" t="s">
        <v>815</v>
      </c>
      <c r="H149" s="149" t="s">
        <v>77</v>
      </c>
      <c r="I149" s="149" t="s">
        <v>63</v>
      </c>
      <c r="J149" s="133" t="s">
        <v>308</v>
      </c>
      <c r="K149" s="133" t="s">
        <v>308</v>
      </c>
      <c r="L149" s="134" t="s">
        <v>308</v>
      </c>
      <c r="M149" s="135" t="s">
        <v>308</v>
      </c>
      <c r="N149" s="136" t="s">
        <v>308</v>
      </c>
      <c r="O149" s="137" t="s">
        <v>696</v>
      </c>
      <c r="P149" s="137" t="s">
        <v>821</v>
      </c>
    </row>
    <row r="150" spans="1:16" x14ac:dyDescent="0.2">
      <c r="A150" s="110">
        <v>103</v>
      </c>
      <c r="B150" s="111" t="s">
        <v>676</v>
      </c>
      <c r="C150" s="112" t="s">
        <v>201</v>
      </c>
      <c r="D150" s="111" t="s">
        <v>747</v>
      </c>
      <c r="E150" s="111" t="s">
        <v>822</v>
      </c>
      <c r="F150" s="111" t="s">
        <v>823</v>
      </c>
      <c r="G150" s="111" t="s">
        <v>456</v>
      </c>
      <c r="H150" s="110" t="s">
        <v>77</v>
      </c>
      <c r="I150" s="110" t="s">
        <v>63</v>
      </c>
      <c r="J150" s="113" t="s">
        <v>680</v>
      </c>
      <c r="K150" s="113" t="s">
        <v>824</v>
      </c>
      <c r="L150" s="114" t="s">
        <v>825</v>
      </c>
      <c r="M150" s="115" t="s">
        <v>308</v>
      </c>
      <c r="N150" s="118" t="s">
        <v>308</v>
      </c>
      <c r="O150" s="119" t="s">
        <v>308</v>
      </c>
      <c r="P150" s="119" t="s">
        <v>308</v>
      </c>
    </row>
    <row r="151" spans="1:16" x14ac:dyDescent="0.2">
      <c r="A151" s="110">
        <v>104</v>
      </c>
      <c r="B151" s="111" t="s">
        <v>676</v>
      </c>
      <c r="C151" s="112" t="s">
        <v>201</v>
      </c>
      <c r="D151" s="111" t="s">
        <v>747</v>
      </c>
      <c r="E151" s="117" t="s">
        <v>822</v>
      </c>
      <c r="F151" s="111" t="s">
        <v>823</v>
      </c>
      <c r="G151" s="111" t="s">
        <v>458</v>
      </c>
      <c r="H151" s="110" t="s">
        <v>77</v>
      </c>
      <c r="I151" s="110" t="s">
        <v>63</v>
      </c>
      <c r="J151" s="113" t="s">
        <v>680</v>
      </c>
      <c r="K151" s="113" t="s">
        <v>824</v>
      </c>
      <c r="L151" s="114" t="s">
        <v>826</v>
      </c>
      <c r="M151" s="115" t="s">
        <v>308</v>
      </c>
      <c r="N151" s="118" t="s">
        <v>308</v>
      </c>
      <c r="O151" s="119" t="s">
        <v>308</v>
      </c>
      <c r="P151" s="119" t="s">
        <v>308</v>
      </c>
    </row>
    <row r="152" spans="1:16" x14ac:dyDescent="0.2">
      <c r="A152" s="110">
        <v>105</v>
      </c>
      <c r="B152" s="111" t="s">
        <v>676</v>
      </c>
      <c r="C152" s="112" t="s">
        <v>201</v>
      </c>
      <c r="D152" s="111" t="s">
        <v>747</v>
      </c>
      <c r="E152" s="117" t="s">
        <v>822</v>
      </c>
      <c r="F152" s="111" t="s">
        <v>823</v>
      </c>
      <c r="G152" s="111" t="s">
        <v>460</v>
      </c>
      <c r="H152" s="110" t="s">
        <v>77</v>
      </c>
      <c r="I152" s="110" t="s">
        <v>63</v>
      </c>
      <c r="J152" s="113" t="s">
        <v>680</v>
      </c>
      <c r="K152" s="113" t="s">
        <v>824</v>
      </c>
      <c r="L152" s="114" t="s">
        <v>826</v>
      </c>
      <c r="M152" s="115" t="s">
        <v>308</v>
      </c>
      <c r="N152" s="118" t="s">
        <v>308</v>
      </c>
      <c r="O152" s="119" t="s">
        <v>308</v>
      </c>
      <c r="P152" s="119" t="s">
        <v>308</v>
      </c>
    </row>
    <row r="153" spans="1:16" x14ac:dyDescent="0.2">
      <c r="A153" s="110">
        <v>106</v>
      </c>
      <c r="B153" s="111" t="s">
        <v>676</v>
      </c>
      <c r="C153" s="112" t="s">
        <v>201</v>
      </c>
      <c r="D153" s="111" t="s">
        <v>747</v>
      </c>
      <c r="E153" s="117" t="s">
        <v>822</v>
      </c>
      <c r="F153" s="111" t="s">
        <v>823</v>
      </c>
      <c r="G153" s="111" t="s">
        <v>461</v>
      </c>
      <c r="H153" s="110" t="s">
        <v>77</v>
      </c>
      <c r="I153" s="110" t="s">
        <v>63</v>
      </c>
      <c r="J153" s="113" t="s">
        <v>680</v>
      </c>
      <c r="K153" s="113" t="s">
        <v>824</v>
      </c>
      <c r="L153" s="114" t="s">
        <v>827</v>
      </c>
      <c r="M153" s="115" t="s">
        <v>308</v>
      </c>
      <c r="N153" s="118" t="s">
        <v>308</v>
      </c>
      <c r="O153" s="119" t="s">
        <v>308</v>
      </c>
      <c r="P153" s="119" t="s">
        <v>308</v>
      </c>
    </row>
    <row r="154" spans="1:16" x14ac:dyDescent="0.2">
      <c r="A154" s="110">
        <v>107</v>
      </c>
      <c r="B154" s="111" t="s">
        <v>676</v>
      </c>
      <c r="C154" s="112" t="s">
        <v>201</v>
      </c>
      <c r="D154" s="111" t="s">
        <v>747</v>
      </c>
      <c r="E154" s="117" t="s">
        <v>822</v>
      </c>
      <c r="F154" s="111" t="s">
        <v>823</v>
      </c>
      <c r="G154" s="111" t="s">
        <v>463</v>
      </c>
      <c r="H154" s="110" t="s">
        <v>77</v>
      </c>
      <c r="I154" s="110" t="s">
        <v>63</v>
      </c>
      <c r="J154" s="113" t="s">
        <v>680</v>
      </c>
      <c r="K154" s="113" t="s">
        <v>824</v>
      </c>
      <c r="L154" s="114" t="s">
        <v>828</v>
      </c>
      <c r="M154" s="115" t="s">
        <v>308</v>
      </c>
      <c r="N154" s="118" t="s">
        <v>308</v>
      </c>
      <c r="O154" s="119" t="s">
        <v>308</v>
      </c>
      <c r="P154" s="119" t="s">
        <v>308</v>
      </c>
    </row>
    <row r="155" spans="1:16" x14ac:dyDescent="0.2">
      <c r="A155" s="110">
        <v>108</v>
      </c>
      <c r="B155" s="111" t="s">
        <v>676</v>
      </c>
      <c r="C155" s="112" t="s">
        <v>201</v>
      </c>
      <c r="D155" s="111" t="s">
        <v>747</v>
      </c>
      <c r="E155" s="117" t="s">
        <v>822</v>
      </c>
      <c r="F155" s="111" t="s">
        <v>823</v>
      </c>
      <c r="G155" s="111" t="s">
        <v>465</v>
      </c>
      <c r="H155" s="110" t="s">
        <v>77</v>
      </c>
      <c r="I155" s="110" t="s">
        <v>63</v>
      </c>
      <c r="J155" s="113" t="s">
        <v>829</v>
      </c>
      <c r="K155" s="113" t="s">
        <v>824</v>
      </c>
      <c r="L155" s="114" t="s">
        <v>830</v>
      </c>
      <c r="M155" s="115" t="s">
        <v>308</v>
      </c>
      <c r="N155" s="118" t="s">
        <v>308</v>
      </c>
      <c r="O155" s="119" t="s">
        <v>308</v>
      </c>
      <c r="P155" s="119" t="s">
        <v>308</v>
      </c>
    </row>
    <row r="156" spans="1:16" x14ac:dyDescent="0.2">
      <c r="A156" s="110">
        <v>109</v>
      </c>
      <c r="B156" s="111" t="s">
        <v>676</v>
      </c>
      <c r="C156" s="112" t="s">
        <v>201</v>
      </c>
      <c r="D156" s="111" t="s">
        <v>747</v>
      </c>
      <c r="E156" s="117" t="s">
        <v>822</v>
      </c>
      <c r="F156" s="111" t="s">
        <v>823</v>
      </c>
      <c r="G156" s="111" t="s">
        <v>467</v>
      </c>
      <c r="H156" s="110" t="s">
        <v>77</v>
      </c>
      <c r="I156" s="110" t="s">
        <v>63</v>
      </c>
      <c r="J156" s="113" t="s">
        <v>829</v>
      </c>
      <c r="K156" s="113" t="s">
        <v>824</v>
      </c>
      <c r="L156" s="114" t="s">
        <v>831</v>
      </c>
      <c r="M156" s="115" t="s">
        <v>308</v>
      </c>
      <c r="N156" s="118" t="s">
        <v>308</v>
      </c>
      <c r="O156" s="119" t="s">
        <v>308</v>
      </c>
      <c r="P156" s="119" t="s">
        <v>308</v>
      </c>
    </row>
    <row r="157" spans="1:16" x14ac:dyDescent="0.2">
      <c r="A157" s="110">
        <v>110</v>
      </c>
      <c r="B157" s="111" t="s">
        <v>676</v>
      </c>
      <c r="C157" s="112" t="s">
        <v>201</v>
      </c>
      <c r="D157" s="111" t="s">
        <v>747</v>
      </c>
      <c r="E157" s="117" t="s">
        <v>822</v>
      </c>
      <c r="F157" s="111" t="s">
        <v>823</v>
      </c>
      <c r="G157" s="111" t="s">
        <v>469</v>
      </c>
      <c r="H157" s="110" t="s">
        <v>77</v>
      </c>
      <c r="I157" s="110" t="s">
        <v>63</v>
      </c>
      <c r="J157" s="113" t="s">
        <v>829</v>
      </c>
      <c r="K157" s="113" t="s">
        <v>824</v>
      </c>
      <c r="L157" s="114" t="s">
        <v>832</v>
      </c>
      <c r="M157" s="115" t="s">
        <v>308</v>
      </c>
      <c r="N157" s="118" t="s">
        <v>308</v>
      </c>
      <c r="O157" s="119" t="s">
        <v>308</v>
      </c>
      <c r="P157" s="119" t="s">
        <v>308</v>
      </c>
    </row>
    <row r="158" spans="1:16" x14ac:dyDescent="0.2">
      <c r="A158" s="110">
        <v>111</v>
      </c>
      <c r="B158" s="111" t="s">
        <v>676</v>
      </c>
      <c r="C158" s="112" t="s">
        <v>201</v>
      </c>
      <c r="D158" s="111" t="s">
        <v>747</v>
      </c>
      <c r="E158" s="117" t="s">
        <v>822</v>
      </c>
      <c r="F158" s="111" t="s">
        <v>823</v>
      </c>
      <c r="G158" s="111" t="s">
        <v>471</v>
      </c>
      <c r="H158" s="110" t="s">
        <v>77</v>
      </c>
      <c r="I158" s="110" t="s">
        <v>63</v>
      </c>
      <c r="J158" s="113" t="s">
        <v>680</v>
      </c>
      <c r="K158" s="113" t="s">
        <v>833</v>
      </c>
      <c r="L158" s="114" t="s">
        <v>834</v>
      </c>
      <c r="M158" s="115" t="s">
        <v>308</v>
      </c>
      <c r="N158" s="118" t="s">
        <v>308</v>
      </c>
      <c r="O158" s="119" t="s">
        <v>308</v>
      </c>
      <c r="P158" s="119" t="s">
        <v>308</v>
      </c>
    </row>
    <row r="159" spans="1:16" x14ac:dyDescent="0.2">
      <c r="A159" s="110">
        <v>112</v>
      </c>
      <c r="B159" s="111" t="s">
        <v>676</v>
      </c>
      <c r="C159" s="112" t="s">
        <v>201</v>
      </c>
      <c r="D159" s="111" t="s">
        <v>747</v>
      </c>
      <c r="E159" s="117" t="s">
        <v>822</v>
      </c>
      <c r="F159" s="111" t="s">
        <v>823</v>
      </c>
      <c r="G159" s="111" t="s">
        <v>473</v>
      </c>
      <c r="H159" s="110" t="s">
        <v>77</v>
      </c>
      <c r="I159" s="110" t="s">
        <v>63</v>
      </c>
      <c r="J159" s="113" t="s">
        <v>680</v>
      </c>
      <c r="K159" s="113" t="s">
        <v>833</v>
      </c>
      <c r="L159" s="114" t="s">
        <v>835</v>
      </c>
      <c r="M159" s="115" t="s">
        <v>308</v>
      </c>
      <c r="N159" s="118" t="s">
        <v>308</v>
      </c>
      <c r="O159" s="119" t="s">
        <v>308</v>
      </c>
      <c r="P159" s="119" t="s">
        <v>308</v>
      </c>
    </row>
    <row r="160" spans="1:16" x14ac:dyDescent="0.2">
      <c r="A160" s="110">
        <v>113</v>
      </c>
      <c r="B160" s="111" t="s">
        <v>676</v>
      </c>
      <c r="C160" s="112" t="s">
        <v>201</v>
      </c>
      <c r="D160" s="111" t="s">
        <v>747</v>
      </c>
      <c r="E160" s="117" t="s">
        <v>822</v>
      </c>
      <c r="F160" s="111" t="s">
        <v>823</v>
      </c>
      <c r="G160" s="111" t="s">
        <v>475</v>
      </c>
      <c r="H160" s="110" t="s">
        <v>77</v>
      </c>
      <c r="I160" s="110" t="s">
        <v>63</v>
      </c>
      <c r="J160" s="113" t="s">
        <v>680</v>
      </c>
      <c r="K160" s="113" t="s">
        <v>833</v>
      </c>
      <c r="L160" s="114" t="s">
        <v>836</v>
      </c>
      <c r="M160" s="115" t="s">
        <v>308</v>
      </c>
      <c r="N160" s="118" t="s">
        <v>308</v>
      </c>
      <c r="O160" s="119" t="s">
        <v>308</v>
      </c>
      <c r="P160" s="119" t="s">
        <v>308</v>
      </c>
    </row>
    <row r="161" spans="1:16" x14ac:dyDescent="0.2">
      <c r="A161" s="110">
        <v>114</v>
      </c>
      <c r="B161" s="111" t="s">
        <v>676</v>
      </c>
      <c r="C161" s="112" t="s">
        <v>201</v>
      </c>
      <c r="D161" s="111" t="s">
        <v>747</v>
      </c>
      <c r="E161" s="117" t="s">
        <v>822</v>
      </c>
      <c r="F161" s="111" t="s">
        <v>823</v>
      </c>
      <c r="G161" s="111" t="s">
        <v>477</v>
      </c>
      <c r="H161" s="110" t="s">
        <v>77</v>
      </c>
      <c r="I161" s="110" t="s">
        <v>63</v>
      </c>
      <c r="J161" s="113" t="s">
        <v>680</v>
      </c>
      <c r="K161" s="113" t="s">
        <v>833</v>
      </c>
      <c r="L161" s="114" t="s">
        <v>837</v>
      </c>
      <c r="M161" s="115" t="s">
        <v>308</v>
      </c>
      <c r="N161" s="118" t="s">
        <v>308</v>
      </c>
      <c r="O161" s="119" t="s">
        <v>308</v>
      </c>
      <c r="P161" s="119" t="s">
        <v>308</v>
      </c>
    </row>
    <row r="162" spans="1:16" x14ac:dyDescent="0.2">
      <c r="A162" s="110">
        <v>115</v>
      </c>
      <c r="B162" s="111" t="s">
        <v>676</v>
      </c>
      <c r="C162" s="112" t="s">
        <v>201</v>
      </c>
      <c r="D162" s="111" t="s">
        <v>747</v>
      </c>
      <c r="E162" s="117" t="s">
        <v>822</v>
      </c>
      <c r="F162" s="111" t="s">
        <v>823</v>
      </c>
      <c r="G162" s="111" t="s">
        <v>838</v>
      </c>
      <c r="H162" s="110" t="s">
        <v>77</v>
      </c>
      <c r="I162" s="110" t="s">
        <v>63</v>
      </c>
      <c r="J162" s="113" t="s">
        <v>680</v>
      </c>
      <c r="K162" s="113" t="s">
        <v>833</v>
      </c>
      <c r="L162" s="114" t="s">
        <v>839</v>
      </c>
      <c r="M162" s="115" t="s">
        <v>308</v>
      </c>
      <c r="N162" s="118" t="s">
        <v>308</v>
      </c>
      <c r="O162" s="119" t="s">
        <v>308</v>
      </c>
      <c r="P162" s="119" t="s">
        <v>308</v>
      </c>
    </row>
    <row r="163" spans="1:16" x14ac:dyDescent="0.2">
      <c r="A163" s="110">
        <v>116</v>
      </c>
      <c r="B163" s="111" t="s">
        <v>676</v>
      </c>
      <c r="C163" s="112" t="s">
        <v>201</v>
      </c>
      <c r="D163" s="111" t="s">
        <v>747</v>
      </c>
      <c r="E163" s="117" t="s">
        <v>822</v>
      </c>
      <c r="F163" s="111" t="s">
        <v>823</v>
      </c>
      <c r="G163" s="111" t="s">
        <v>481</v>
      </c>
      <c r="H163" s="110" t="s">
        <v>77</v>
      </c>
      <c r="I163" s="110" t="s">
        <v>63</v>
      </c>
      <c r="J163" s="113" t="s">
        <v>680</v>
      </c>
      <c r="K163" s="113" t="s">
        <v>833</v>
      </c>
      <c r="L163" s="114" t="s">
        <v>840</v>
      </c>
      <c r="M163" s="115" t="s">
        <v>308</v>
      </c>
      <c r="N163" s="118" t="s">
        <v>308</v>
      </c>
      <c r="O163" s="119" t="s">
        <v>308</v>
      </c>
      <c r="P163" s="119" t="s">
        <v>308</v>
      </c>
    </row>
    <row r="164" spans="1:16" x14ac:dyDescent="0.2">
      <c r="A164" s="110">
        <v>117</v>
      </c>
      <c r="B164" s="111" t="s">
        <v>676</v>
      </c>
      <c r="C164" s="112" t="s">
        <v>201</v>
      </c>
      <c r="D164" s="111" t="s">
        <v>747</v>
      </c>
      <c r="E164" s="117" t="s">
        <v>822</v>
      </c>
      <c r="F164" s="111" t="s">
        <v>823</v>
      </c>
      <c r="G164" s="111" t="s">
        <v>483</v>
      </c>
      <c r="H164" s="110" t="s">
        <v>841</v>
      </c>
      <c r="I164" s="110" t="s">
        <v>63</v>
      </c>
      <c r="J164" s="113" t="s">
        <v>680</v>
      </c>
      <c r="K164" s="113" t="s">
        <v>833</v>
      </c>
      <c r="L164" s="114" t="s">
        <v>842</v>
      </c>
      <c r="M164" s="115" t="s">
        <v>308</v>
      </c>
      <c r="N164" s="118" t="s">
        <v>308</v>
      </c>
      <c r="O164" s="119" t="s">
        <v>308</v>
      </c>
      <c r="P164" s="119" t="s">
        <v>308</v>
      </c>
    </row>
    <row r="165" spans="1:16" x14ac:dyDescent="0.2">
      <c r="A165" s="110">
        <v>118</v>
      </c>
      <c r="B165" s="111" t="s">
        <v>676</v>
      </c>
      <c r="C165" s="112" t="s">
        <v>201</v>
      </c>
      <c r="D165" s="111" t="s">
        <v>747</v>
      </c>
      <c r="E165" s="117" t="s">
        <v>822</v>
      </c>
      <c r="F165" s="111" t="s">
        <v>823</v>
      </c>
      <c r="G165" s="111" t="s">
        <v>485</v>
      </c>
      <c r="H165" s="110" t="s">
        <v>77</v>
      </c>
      <c r="I165" s="110" t="s">
        <v>63</v>
      </c>
      <c r="J165" s="113" t="s">
        <v>680</v>
      </c>
      <c r="K165" s="113" t="s">
        <v>824</v>
      </c>
      <c r="L165" s="114" t="s">
        <v>750</v>
      </c>
      <c r="M165" s="115" t="s">
        <v>308</v>
      </c>
      <c r="N165" s="118" t="s">
        <v>308</v>
      </c>
      <c r="O165" s="119" t="s">
        <v>308</v>
      </c>
      <c r="P165" s="119" t="s">
        <v>308</v>
      </c>
    </row>
    <row r="166" spans="1:16" x14ac:dyDescent="0.2">
      <c r="A166" s="110">
        <v>119</v>
      </c>
      <c r="B166" s="111" t="s">
        <v>676</v>
      </c>
      <c r="C166" s="112" t="s">
        <v>201</v>
      </c>
      <c r="D166" s="111" t="s">
        <v>747</v>
      </c>
      <c r="E166" s="117" t="s">
        <v>822</v>
      </c>
      <c r="F166" s="111" t="s">
        <v>823</v>
      </c>
      <c r="G166" s="111" t="s">
        <v>489</v>
      </c>
      <c r="H166" s="110" t="s">
        <v>77</v>
      </c>
      <c r="I166" s="110" t="s">
        <v>63</v>
      </c>
      <c r="J166" s="113" t="s">
        <v>680</v>
      </c>
      <c r="K166" s="113" t="s">
        <v>824</v>
      </c>
      <c r="L166" s="114" t="s">
        <v>750</v>
      </c>
      <c r="M166" s="115" t="s">
        <v>308</v>
      </c>
      <c r="N166" s="118" t="s">
        <v>308</v>
      </c>
      <c r="O166" s="119" t="s">
        <v>308</v>
      </c>
      <c r="P166" s="119" t="s">
        <v>308</v>
      </c>
    </row>
    <row r="167" spans="1:16" x14ac:dyDescent="0.2">
      <c r="A167" s="110">
        <v>120</v>
      </c>
      <c r="B167" s="111" t="s">
        <v>676</v>
      </c>
      <c r="C167" s="112" t="s">
        <v>201</v>
      </c>
      <c r="D167" s="111" t="s">
        <v>747</v>
      </c>
      <c r="E167" s="117" t="s">
        <v>822</v>
      </c>
      <c r="F167" s="111" t="s">
        <v>823</v>
      </c>
      <c r="G167" s="111" t="s">
        <v>490</v>
      </c>
      <c r="H167" s="110" t="s">
        <v>77</v>
      </c>
      <c r="I167" s="110" t="s">
        <v>63</v>
      </c>
      <c r="J167" s="113" t="s">
        <v>680</v>
      </c>
      <c r="K167" s="113" t="s">
        <v>824</v>
      </c>
      <c r="L167" s="114" t="s">
        <v>750</v>
      </c>
      <c r="M167" s="115" t="s">
        <v>308</v>
      </c>
      <c r="N167" s="118" t="s">
        <v>308</v>
      </c>
      <c r="O167" s="119" t="s">
        <v>308</v>
      </c>
      <c r="P167" s="119" t="s">
        <v>308</v>
      </c>
    </row>
    <row r="168" spans="1:16" x14ac:dyDescent="0.2">
      <c r="A168" s="110">
        <v>121</v>
      </c>
      <c r="B168" s="111" t="s">
        <v>676</v>
      </c>
      <c r="C168" s="112" t="s">
        <v>201</v>
      </c>
      <c r="D168" s="111" t="s">
        <v>747</v>
      </c>
      <c r="E168" s="117" t="s">
        <v>822</v>
      </c>
      <c r="F168" s="111" t="s">
        <v>843</v>
      </c>
      <c r="G168" s="111" t="s">
        <v>498</v>
      </c>
      <c r="H168" s="10" t="s">
        <v>77</v>
      </c>
      <c r="I168" s="110" t="s">
        <v>63</v>
      </c>
      <c r="J168" s="113" t="s">
        <v>680</v>
      </c>
      <c r="K168" s="113" t="s">
        <v>824</v>
      </c>
      <c r="L168" s="114" t="s">
        <v>844</v>
      </c>
      <c r="M168" s="115" t="s">
        <v>308</v>
      </c>
      <c r="N168" s="118" t="s">
        <v>308</v>
      </c>
      <c r="O168" s="119" t="s">
        <v>308</v>
      </c>
      <c r="P168" s="119" t="s">
        <v>308</v>
      </c>
    </row>
    <row r="169" spans="1:16" x14ac:dyDescent="0.2">
      <c r="A169" s="110">
        <v>122</v>
      </c>
      <c r="B169" s="111" t="s">
        <v>676</v>
      </c>
      <c r="C169" s="112" t="s">
        <v>201</v>
      </c>
      <c r="D169" s="111" t="s">
        <v>747</v>
      </c>
      <c r="E169" s="117" t="s">
        <v>822</v>
      </c>
      <c r="F169" s="111" t="s">
        <v>843</v>
      </c>
      <c r="G169" s="111" t="s">
        <v>500</v>
      </c>
      <c r="H169" s="110" t="s">
        <v>77</v>
      </c>
      <c r="I169" s="110" t="s">
        <v>63</v>
      </c>
      <c r="J169" s="113" t="s">
        <v>680</v>
      </c>
      <c r="K169" s="113" t="s">
        <v>824</v>
      </c>
      <c r="L169" s="114" t="s">
        <v>845</v>
      </c>
      <c r="M169" s="115" t="s">
        <v>308</v>
      </c>
      <c r="N169" s="118" t="s">
        <v>308</v>
      </c>
      <c r="O169" s="119" t="s">
        <v>308</v>
      </c>
      <c r="P169" s="119" t="s">
        <v>308</v>
      </c>
    </row>
    <row r="170" spans="1:16" x14ac:dyDescent="0.2">
      <c r="A170" s="110">
        <v>123</v>
      </c>
      <c r="B170" s="111" t="s">
        <v>676</v>
      </c>
      <c r="C170" s="112" t="s">
        <v>201</v>
      </c>
      <c r="D170" s="111" t="s">
        <v>747</v>
      </c>
      <c r="E170" s="117" t="s">
        <v>822</v>
      </c>
      <c r="F170" s="111" t="s">
        <v>846</v>
      </c>
      <c r="G170" s="111" t="s">
        <v>503</v>
      </c>
      <c r="H170" s="110" t="s">
        <v>77</v>
      </c>
      <c r="I170" s="110" t="s">
        <v>63</v>
      </c>
      <c r="J170" s="113" t="s">
        <v>680</v>
      </c>
      <c r="K170" s="113" t="s">
        <v>824</v>
      </c>
      <c r="L170" s="114" t="s">
        <v>847</v>
      </c>
      <c r="M170" s="115" t="s">
        <v>308</v>
      </c>
      <c r="N170" s="118" t="s">
        <v>308</v>
      </c>
      <c r="O170" s="119" t="s">
        <v>308</v>
      </c>
      <c r="P170" s="119" t="s">
        <v>308</v>
      </c>
    </row>
    <row r="171" spans="1:16" x14ac:dyDescent="0.2">
      <c r="A171" s="121">
        <v>124</v>
      </c>
      <c r="B171" s="122" t="s">
        <v>676</v>
      </c>
      <c r="C171" s="123" t="s">
        <v>201</v>
      </c>
      <c r="D171" s="122" t="s">
        <v>747</v>
      </c>
      <c r="E171" s="124" t="s">
        <v>822</v>
      </c>
      <c r="F171" s="122" t="s">
        <v>846</v>
      </c>
      <c r="G171" s="122" t="s">
        <v>505</v>
      </c>
      <c r="H171" s="121" t="s">
        <v>77</v>
      </c>
      <c r="I171" s="121" t="s">
        <v>63</v>
      </c>
      <c r="J171" s="125" t="s">
        <v>848</v>
      </c>
      <c r="K171" s="125" t="s">
        <v>824</v>
      </c>
      <c r="L171" s="126" t="s">
        <v>847</v>
      </c>
      <c r="M171" s="127" t="s">
        <v>308</v>
      </c>
      <c r="N171" s="128" t="s">
        <v>308</v>
      </c>
      <c r="O171" s="129" t="s">
        <v>308</v>
      </c>
      <c r="P171" s="129" t="s">
        <v>308</v>
      </c>
    </row>
    <row r="172" spans="1:16" x14ac:dyDescent="0.2">
      <c r="A172" s="110">
        <v>125</v>
      </c>
      <c r="B172" s="111" t="s">
        <v>676</v>
      </c>
      <c r="C172" s="112" t="s">
        <v>201</v>
      </c>
      <c r="D172" s="111" t="s">
        <v>306</v>
      </c>
      <c r="E172" s="111" t="s">
        <v>849</v>
      </c>
      <c r="F172" s="111" t="s">
        <v>63</v>
      </c>
      <c r="G172" s="111" t="s">
        <v>509</v>
      </c>
      <c r="H172" s="110" t="s">
        <v>850</v>
      </c>
      <c r="I172" s="110" t="s">
        <v>686</v>
      </c>
      <c r="J172" s="113" t="s">
        <v>696</v>
      </c>
      <c r="K172" s="113" t="s">
        <v>851</v>
      </c>
      <c r="L172" s="114" t="s">
        <v>852</v>
      </c>
      <c r="M172" s="115" t="s">
        <v>308</v>
      </c>
      <c r="N172" s="118" t="s">
        <v>308</v>
      </c>
      <c r="O172" s="119" t="s">
        <v>308</v>
      </c>
      <c r="P172" s="119" t="s">
        <v>308</v>
      </c>
    </row>
    <row r="173" spans="1:16" x14ac:dyDescent="0.2">
      <c r="A173" s="110">
        <v>126</v>
      </c>
      <c r="B173" s="111" t="s">
        <v>676</v>
      </c>
      <c r="C173" s="112" t="s">
        <v>201</v>
      </c>
      <c r="D173" s="111" t="s">
        <v>306</v>
      </c>
      <c r="E173" s="117" t="s">
        <v>849</v>
      </c>
      <c r="F173" s="111" t="s">
        <v>63</v>
      </c>
      <c r="G173" s="111" t="s">
        <v>511</v>
      </c>
      <c r="H173" s="110" t="s">
        <v>850</v>
      </c>
      <c r="I173" s="110" t="s">
        <v>686</v>
      </c>
      <c r="J173" s="113" t="s">
        <v>696</v>
      </c>
      <c r="K173" s="113" t="s">
        <v>851</v>
      </c>
      <c r="L173" s="114" t="s">
        <v>853</v>
      </c>
      <c r="M173" s="115" t="s">
        <v>308</v>
      </c>
      <c r="N173" s="118" t="s">
        <v>308</v>
      </c>
      <c r="O173" s="119" t="s">
        <v>308</v>
      </c>
      <c r="P173" s="119" t="s">
        <v>308</v>
      </c>
    </row>
    <row r="174" spans="1:16" x14ac:dyDescent="0.2">
      <c r="A174" s="110">
        <v>127</v>
      </c>
      <c r="B174" s="111" t="s">
        <v>676</v>
      </c>
      <c r="C174" s="112" t="s">
        <v>201</v>
      </c>
      <c r="D174" s="111" t="s">
        <v>306</v>
      </c>
      <c r="E174" s="117" t="s">
        <v>849</v>
      </c>
      <c r="F174" s="111" t="s">
        <v>63</v>
      </c>
      <c r="G174" s="111" t="s">
        <v>513</v>
      </c>
      <c r="H174" s="110" t="s">
        <v>850</v>
      </c>
      <c r="I174" s="110" t="s">
        <v>686</v>
      </c>
      <c r="J174" s="113" t="s">
        <v>696</v>
      </c>
      <c r="K174" s="113" t="s">
        <v>851</v>
      </c>
      <c r="L174" s="114" t="s">
        <v>854</v>
      </c>
      <c r="M174" s="115" t="s">
        <v>308</v>
      </c>
      <c r="N174" s="118" t="s">
        <v>308</v>
      </c>
      <c r="O174" s="119" t="s">
        <v>308</v>
      </c>
      <c r="P174" s="119" t="s">
        <v>308</v>
      </c>
    </row>
    <row r="175" spans="1:16" x14ac:dyDescent="0.2">
      <c r="A175" s="110">
        <v>128</v>
      </c>
      <c r="B175" s="111" t="s">
        <v>676</v>
      </c>
      <c r="C175" s="112" t="s">
        <v>201</v>
      </c>
      <c r="D175" s="111" t="s">
        <v>306</v>
      </c>
      <c r="E175" s="117" t="s">
        <v>849</v>
      </c>
      <c r="F175" s="111" t="s">
        <v>63</v>
      </c>
      <c r="G175" s="111" t="s">
        <v>515</v>
      </c>
      <c r="H175" s="110" t="s">
        <v>850</v>
      </c>
      <c r="I175" s="110" t="s">
        <v>686</v>
      </c>
      <c r="J175" s="113" t="s">
        <v>696</v>
      </c>
      <c r="K175" s="113" t="s">
        <v>851</v>
      </c>
      <c r="L175" s="114" t="s">
        <v>855</v>
      </c>
      <c r="M175" s="115" t="s">
        <v>308</v>
      </c>
      <c r="N175" s="118" t="s">
        <v>308</v>
      </c>
      <c r="O175" s="119" t="s">
        <v>308</v>
      </c>
      <c r="P175" s="119" t="s">
        <v>308</v>
      </c>
    </row>
    <row r="176" spans="1:16" x14ac:dyDescent="0.2">
      <c r="A176" s="110">
        <v>129</v>
      </c>
      <c r="B176" s="111" t="s">
        <v>676</v>
      </c>
      <c r="C176" s="112" t="s">
        <v>201</v>
      </c>
      <c r="D176" s="111" t="s">
        <v>306</v>
      </c>
      <c r="E176" s="117" t="s">
        <v>849</v>
      </c>
      <c r="F176" s="111" t="s">
        <v>63</v>
      </c>
      <c r="G176" s="111" t="s">
        <v>517</v>
      </c>
      <c r="H176" s="110" t="s">
        <v>850</v>
      </c>
      <c r="I176" s="110" t="s">
        <v>686</v>
      </c>
      <c r="J176" s="113" t="s">
        <v>696</v>
      </c>
      <c r="K176" s="113" t="s">
        <v>851</v>
      </c>
      <c r="L176" s="114" t="s">
        <v>856</v>
      </c>
      <c r="M176" s="115" t="s">
        <v>308</v>
      </c>
      <c r="N176" s="118" t="s">
        <v>308</v>
      </c>
      <c r="O176" s="119" t="s">
        <v>308</v>
      </c>
      <c r="P176" s="119" t="s">
        <v>308</v>
      </c>
    </row>
    <row r="177" spans="1:16" x14ac:dyDescent="0.2">
      <c r="A177" s="110">
        <v>130</v>
      </c>
      <c r="B177" s="111" t="s">
        <v>676</v>
      </c>
      <c r="C177" s="112" t="s">
        <v>201</v>
      </c>
      <c r="D177" s="111" t="s">
        <v>306</v>
      </c>
      <c r="E177" s="117" t="s">
        <v>849</v>
      </c>
      <c r="F177" s="111" t="s">
        <v>63</v>
      </c>
      <c r="G177" s="111" t="s">
        <v>519</v>
      </c>
      <c r="H177" s="110" t="s">
        <v>850</v>
      </c>
      <c r="I177" s="110" t="s">
        <v>686</v>
      </c>
      <c r="J177" s="113" t="s">
        <v>696</v>
      </c>
      <c r="K177" s="113" t="s">
        <v>851</v>
      </c>
      <c r="L177" s="114" t="s">
        <v>857</v>
      </c>
      <c r="M177" s="115" t="s">
        <v>308</v>
      </c>
      <c r="N177" s="118" t="s">
        <v>308</v>
      </c>
      <c r="O177" s="119" t="s">
        <v>308</v>
      </c>
      <c r="P177" s="119" t="s">
        <v>308</v>
      </c>
    </row>
    <row r="178" spans="1:16" x14ac:dyDescent="0.2">
      <c r="A178" s="110">
        <v>131</v>
      </c>
      <c r="B178" s="111" t="s">
        <v>676</v>
      </c>
      <c r="C178" s="112" t="s">
        <v>201</v>
      </c>
      <c r="D178" s="111" t="s">
        <v>306</v>
      </c>
      <c r="E178" s="117" t="s">
        <v>849</v>
      </c>
      <c r="F178" s="111" t="s">
        <v>63</v>
      </c>
      <c r="G178" s="18" t="s">
        <v>858</v>
      </c>
      <c r="H178" s="110" t="s">
        <v>850</v>
      </c>
      <c r="I178" s="110" t="s">
        <v>686</v>
      </c>
      <c r="J178" s="113" t="s">
        <v>696</v>
      </c>
      <c r="K178" s="113" t="s">
        <v>851</v>
      </c>
      <c r="L178" s="114" t="s">
        <v>859</v>
      </c>
      <c r="M178" s="115" t="s">
        <v>308</v>
      </c>
      <c r="N178" s="118" t="s">
        <v>308</v>
      </c>
      <c r="O178" s="119" t="s">
        <v>308</v>
      </c>
      <c r="P178" s="119" t="s">
        <v>308</v>
      </c>
    </row>
    <row r="179" spans="1:16" x14ac:dyDescent="0.2">
      <c r="A179" s="110">
        <v>132</v>
      </c>
      <c r="B179" s="111" t="s">
        <v>676</v>
      </c>
      <c r="C179" s="112" t="s">
        <v>201</v>
      </c>
      <c r="D179" s="111" t="s">
        <v>306</v>
      </c>
      <c r="E179" s="117" t="s">
        <v>849</v>
      </c>
      <c r="F179" s="111" t="s">
        <v>63</v>
      </c>
      <c r="G179" s="18" t="s">
        <v>860</v>
      </c>
      <c r="H179" s="110" t="s">
        <v>850</v>
      </c>
      <c r="I179" s="10" t="s">
        <v>686</v>
      </c>
      <c r="J179" s="113" t="s">
        <v>696</v>
      </c>
      <c r="K179" s="113" t="s">
        <v>851</v>
      </c>
      <c r="L179" s="114" t="s">
        <v>859</v>
      </c>
      <c r="M179" s="115" t="s">
        <v>308</v>
      </c>
      <c r="N179" s="118" t="s">
        <v>308</v>
      </c>
      <c r="O179" s="119" t="s">
        <v>308</v>
      </c>
      <c r="P179" s="119" t="s">
        <v>308</v>
      </c>
    </row>
    <row r="180" spans="1:16" x14ac:dyDescent="0.2">
      <c r="A180" s="110">
        <v>133</v>
      </c>
      <c r="B180" s="111" t="s">
        <v>676</v>
      </c>
      <c r="C180" s="112" t="s">
        <v>201</v>
      </c>
      <c r="D180" s="111" t="s">
        <v>306</v>
      </c>
      <c r="E180" s="117" t="s">
        <v>849</v>
      </c>
      <c r="F180" s="111" t="s">
        <v>63</v>
      </c>
      <c r="G180" s="18" t="s">
        <v>861</v>
      </c>
      <c r="H180" s="110" t="s">
        <v>850</v>
      </c>
      <c r="I180" s="10" t="s">
        <v>686</v>
      </c>
      <c r="J180" s="113" t="s">
        <v>696</v>
      </c>
      <c r="K180" s="113" t="s">
        <v>851</v>
      </c>
      <c r="L180" s="114" t="s">
        <v>859</v>
      </c>
      <c r="M180" s="115" t="s">
        <v>308</v>
      </c>
      <c r="N180" s="118" t="s">
        <v>308</v>
      </c>
      <c r="O180" s="119" t="s">
        <v>308</v>
      </c>
      <c r="P180" s="119" t="s">
        <v>308</v>
      </c>
    </row>
    <row r="181" spans="1:16" x14ac:dyDescent="0.2">
      <c r="A181" s="110">
        <v>134</v>
      </c>
      <c r="B181" s="111" t="s">
        <v>676</v>
      </c>
      <c r="C181" s="112" t="s">
        <v>201</v>
      </c>
      <c r="D181" s="111" t="s">
        <v>306</v>
      </c>
      <c r="E181" s="117" t="s">
        <v>849</v>
      </c>
      <c r="F181" s="111" t="s">
        <v>63</v>
      </c>
      <c r="G181" s="18" t="s">
        <v>862</v>
      </c>
      <c r="H181" s="110" t="s">
        <v>850</v>
      </c>
      <c r="I181" s="10" t="s">
        <v>686</v>
      </c>
      <c r="J181" s="113" t="s">
        <v>696</v>
      </c>
      <c r="K181" s="113" t="s">
        <v>851</v>
      </c>
      <c r="L181" s="114" t="s">
        <v>859</v>
      </c>
      <c r="M181" s="115" t="s">
        <v>308</v>
      </c>
      <c r="N181" s="118" t="s">
        <v>308</v>
      </c>
      <c r="O181" s="119" t="s">
        <v>308</v>
      </c>
      <c r="P181" s="119" t="s">
        <v>308</v>
      </c>
    </row>
    <row r="182" spans="1:16" x14ac:dyDescent="0.2">
      <c r="A182" s="110">
        <v>135</v>
      </c>
      <c r="B182" s="111" t="s">
        <v>676</v>
      </c>
      <c r="C182" s="112" t="s">
        <v>201</v>
      </c>
      <c r="D182" s="111" t="s">
        <v>306</v>
      </c>
      <c r="E182" s="117" t="s">
        <v>849</v>
      </c>
      <c r="F182" s="111" t="s">
        <v>63</v>
      </c>
      <c r="G182" s="150" t="s">
        <v>523</v>
      </c>
      <c r="H182" s="150" t="s">
        <v>863</v>
      </c>
      <c r="I182" s="10" t="s">
        <v>686</v>
      </c>
      <c r="J182" s="113" t="s">
        <v>696</v>
      </c>
      <c r="K182" s="113" t="s">
        <v>851</v>
      </c>
      <c r="L182" s="114" t="s">
        <v>864</v>
      </c>
      <c r="M182" s="115" t="s">
        <v>308</v>
      </c>
      <c r="N182" s="118" t="s">
        <v>308</v>
      </c>
      <c r="O182" s="119" t="s">
        <v>308</v>
      </c>
      <c r="P182" s="119" t="s">
        <v>308</v>
      </c>
    </row>
    <row r="183" spans="1:16" x14ac:dyDescent="0.2">
      <c r="A183" s="110">
        <v>136</v>
      </c>
      <c r="B183" s="111" t="s">
        <v>676</v>
      </c>
      <c r="C183" s="112" t="s">
        <v>201</v>
      </c>
      <c r="D183" s="111" t="s">
        <v>306</v>
      </c>
      <c r="E183" s="117" t="s">
        <v>849</v>
      </c>
      <c r="F183" s="111" t="s">
        <v>63</v>
      </c>
      <c r="G183" s="111" t="s">
        <v>865</v>
      </c>
      <c r="H183" s="110" t="s">
        <v>806</v>
      </c>
      <c r="I183" s="110" t="s">
        <v>686</v>
      </c>
      <c r="J183" s="113" t="s">
        <v>796</v>
      </c>
      <c r="K183" s="113" t="s">
        <v>851</v>
      </c>
      <c r="L183" s="114"/>
      <c r="M183" s="115" t="s">
        <v>308</v>
      </c>
      <c r="N183" s="118" t="s">
        <v>308</v>
      </c>
      <c r="O183" s="119" t="s">
        <v>696</v>
      </c>
      <c r="P183" s="119" t="s">
        <v>866</v>
      </c>
    </row>
    <row r="184" spans="1:16" x14ac:dyDescent="0.2">
      <c r="A184" s="110">
        <v>137</v>
      </c>
      <c r="B184" s="111" t="s">
        <v>676</v>
      </c>
      <c r="C184" s="112" t="s">
        <v>201</v>
      </c>
      <c r="D184" s="111" t="s">
        <v>306</v>
      </c>
      <c r="E184" s="117" t="s">
        <v>849</v>
      </c>
      <c r="F184" s="111" t="s">
        <v>63</v>
      </c>
      <c r="G184" s="111" t="s">
        <v>867</v>
      </c>
      <c r="H184" s="110" t="s">
        <v>77</v>
      </c>
      <c r="I184" s="110" t="s">
        <v>686</v>
      </c>
      <c r="J184" s="113" t="s">
        <v>796</v>
      </c>
      <c r="K184" s="113" t="s">
        <v>851</v>
      </c>
      <c r="L184" s="114"/>
      <c r="M184" s="115" t="s">
        <v>308</v>
      </c>
      <c r="N184" s="118" t="s">
        <v>308</v>
      </c>
      <c r="O184" s="119" t="s">
        <v>696</v>
      </c>
      <c r="P184" s="119" t="s">
        <v>866</v>
      </c>
    </row>
    <row r="185" spans="1:16" x14ac:dyDescent="0.2">
      <c r="A185" s="110">
        <v>138</v>
      </c>
      <c r="B185" s="111" t="s">
        <v>676</v>
      </c>
      <c r="C185" s="112" t="s">
        <v>201</v>
      </c>
      <c r="D185" s="111" t="s">
        <v>306</v>
      </c>
      <c r="E185" s="117" t="s">
        <v>849</v>
      </c>
      <c r="F185" s="111" t="s">
        <v>63</v>
      </c>
      <c r="G185" s="111" t="s">
        <v>525</v>
      </c>
      <c r="H185" s="110" t="s">
        <v>850</v>
      </c>
      <c r="I185" s="110" t="s">
        <v>686</v>
      </c>
      <c r="J185" s="113" t="s">
        <v>696</v>
      </c>
      <c r="K185" s="113" t="s">
        <v>851</v>
      </c>
      <c r="L185" s="114" t="s">
        <v>868</v>
      </c>
      <c r="M185" s="115" t="s">
        <v>308</v>
      </c>
      <c r="N185" s="118" t="s">
        <v>308</v>
      </c>
      <c r="O185" s="119" t="s">
        <v>308</v>
      </c>
      <c r="P185" s="119" t="s">
        <v>308</v>
      </c>
    </row>
    <row r="186" spans="1:16" x14ac:dyDescent="0.2">
      <c r="A186" s="110">
        <v>139</v>
      </c>
      <c r="B186" s="111" t="s">
        <v>676</v>
      </c>
      <c r="C186" s="112" t="s">
        <v>201</v>
      </c>
      <c r="D186" s="111" t="s">
        <v>306</v>
      </c>
      <c r="E186" s="117" t="s">
        <v>849</v>
      </c>
      <c r="F186" s="111" t="s">
        <v>63</v>
      </c>
      <c r="G186" s="111" t="s">
        <v>527</v>
      </c>
      <c r="H186" s="110" t="s">
        <v>850</v>
      </c>
      <c r="I186" s="110" t="s">
        <v>686</v>
      </c>
      <c r="J186" s="113" t="s">
        <v>696</v>
      </c>
      <c r="K186" s="113" t="s">
        <v>851</v>
      </c>
      <c r="L186" s="114" t="s">
        <v>869</v>
      </c>
      <c r="M186" s="115" t="s">
        <v>308</v>
      </c>
      <c r="N186" s="118" t="s">
        <v>308</v>
      </c>
      <c r="O186" s="119" t="s">
        <v>308</v>
      </c>
      <c r="P186" s="119" t="s">
        <v>308</v>
      </c>
    </row>
    <row r="187" spans="1:16" x14ac:dyDescent="0.2">
      <c r="A187" s="110">
        <v>140</v>
      </c>
      <c r="B187" s="111" t="s">
        <v>676</v>
      </c>
      <c r="C187" s="112" t="s">
        <v>201</v>
      </c>
      <c r="D187" s="111" t="s">
        <v>306</v>
      </c>
      <c r="E187" s="117" t="s">
        <v>849</v>
      </c>
      <c r="F187" s="111" t="s">
        <v>63</v>
      </c>
      <c r="G187" s="111" t="s">
        <v>870</v>
      </c>
      <c r="H187" s="110" t="s">
        <v>806</v>
      </c>
      <c r="I187" s="110" t="s">
        <v>686</v>
      </c>
      <c r="J187" s="113" t="s">
        <v>796</v>
      </c>
      <c r="K187" s="113" t="s">
        <v>851</v>
      </c>
      <c r="L187" s="114"/>
      <c r="M187" s="115" t="s">
        <v>308</v>
      </c>
      <c r="N187" s="118" t="s">
        <v>308</v>
      </c>
      <c r="O187" s="116" t="s">
        <v>696</v>
      </c>
      <c r="P187" s="116" t="s">
        <v>871</v>
      </c>
    </row>
    <row r="188" spans="1:16" x14ac:dyDescent="0.2">
      <c r="A188" s="110">
        <v>141</v>
      </c>
      <c r="B188" s="111" t="s">
        <v>676</v>
      </c>
      <c r="C188" s="112" t="s">
        <v>201</v>
      </c>
      <c r="D188" s="111" t="s">
        <v>306</v>
      </c>
      <c r="E188" s="117" t="s">
        <v>849</v>
      </c>
      <c r="F188" s="111" t="s">
        <v>63</v>
      </c>
      <c r="G188" s="18" t="s">
        <v>872</v>
      </c>
      <c r="H188" s="110" t="s">
        <v>850</v>
      </c>
      <c r="I188" s="110" t="s">
        <v>686</v>
      </c>
      <c r="J188" s="113" t="s">
        <v>696</v>
      </c>
      <c r="K188" s="113" t="s">
        <v>851</v>
      </c>
      <c r="L188" s="114" t="s">
        <v>873</v>
      </c>
      <c r="M188" s="115" t="s">
        <v>308</v>
      </c>
      <c r="N188" s="118" t="s">
        <v>308</v>
      </c>
      <c r="O188" s="119" t="s">
        <v>308</v>
      </c>
      <c r="P188" s="119" t="s">
        <v>308</v>
      </c>
    </row>
    <row r="189" spans="1:16" x14ac:dyDescent="0.2">
      <c r="A189" s="110">
        <v>142</v>
      </c>
      <c r="B189" s="111" t="s">
        <v>676</v>
      </c>
      <c r="C189" s="112" t="s">
        <v>201</v>
      </c>
      <c r="D189" s="111" t="s">
        <v>306</v>
      </c>
      <c r="E189" s="117" t="s">
        <v>849</v>
      </c>
      <c r="F189" s="111" t="s">
        <v>63</v>
      </c>
      <c r="G189" s="18" t="s">
        <v>874</v>
      </c>
      <c r="H189" s="110" t="s">
        <v>850</v>
      </c>
      <c r="I189" s="110" t="s">
        <v>686</v>
      </c>
      <c r="J189" s="113" t="s">
        <v>696</v>
      </c>
      <c r="K189" s="113" t="s">
        <v>851</v>
      </c>
      <c r="L189" s="114" t="s">
        <v>873</v>
      </c>
      <c r="M189" s="115" t="s">
        <v>308</v>
      </c>
      <c r="N189" s="118" t="s">
        <v>308</v>
      </c>
      <c r="O189" s="119" t="s">
        <v>308</v>
      </c>
      <c r="P189" s="119" t="s">
        <v>308</v>
      </c>
    </row>
    <row r="190" spans="1:16" x14ac:dyDescent="0.2">
      <c r="A190" s="110">
        <v>143</v>
      </c>
      <c r="B190" s="111" t="s">
        <v>676</v>
      </c>
      <c r="C190" s="112" t="s">
        <v>201</v>
      </c>
      <c r="D190" s="111" t="s">
        <v>306</v>
      </c>
      <c r="E190" s="117" t="s">
        <v>849</v>
      </c>
      <c r="F190" s="111" t="s">
        <v>63</v>
      </c>
      <c r="G190" s="18" t="s">
        <v>875</v>
      </c>
      <c r="H190" s="110" t="s">
        <v>850</v>
      </c>
      <c r="I190" s="110" t="s">
        <v>686</v>
      </c>
      <c r="J190" s="113" t="s">
        <v>696</v>
      </c>
      <c r="K190" s="113" t="s">
        <v>851</v>
      </c>
      <c r="L190" s="114" t="s">
        <v>873</v>
      </c>
      <c r="M190" s="115" t="s">
        <v>308</v>
      </c>
      <c r="N190" s="118" t="s">
        <v>308</v>
      </c>
      <c r="O190" s="119" t="s">
        <v>308</v>
      </c>
      <c r="P190" s="119" t="s">
        <v>308</v>
      </c>
    </row>
    <row r="191" spans="1:16" x14ac:dyDescent="0.2">
      <c r="A191" s="110">
        <v>144</v>
      </c>
      <c r="B191" s="111" t="s">
        <v>676</v>
      </c>
      <c r="C191" s="112" t="s">
        <v>201</v>
      </c>
      <c r="D191" s="111" t="s">
        <v>306</v>
      </c>
      <c r="E191" s="117" t="s">
        <v>849</v>
      </c>
      <c r="F191" s="111" t="s">
        <v>63</v>
      </c>
      <c r="G191" s="18" t="s">
        <v>876</v>
      </c>
      <c r="H191" s="110" t="s">
        <v>850</v>
      </c>
      <c r="I191" s="110" t="s">
        <v>686</v>
      </c>
      <c r="J191" s="113" t="s">
        <v>696</v>
      </c>
      <c r="K191" s="113" t="s">
        <v>851</v>
      </c>
      <c r="L191" s="114" t="s">
        <v>873</v>
      </c>
      <c r="M191" s="115" t="s">
        <v>308</v>
      </c>
      <c r="N191" s="118" t="s">
        <v>308</v>
      </c>
      <c r="O191" s="119" t="s">
        <v>308</v>
      </c>
      <c r="P191" s="119" t="s">
        <v>308</v>
      </c>
    </row>
    <row r="192" spans="1:16" x14ac:dyDescent="0.2">
      <c r="A192" s="110">
        <v>145</v>
      </c>
      <c r="B192" s="111" t="s">
        <v>676</v>
      </c>
      <c r="C192" s="112" t="s">
        <v>201</v>
      </c>
      <c r="D192" s="111" t="s">
        <v>306</v>
      </c>
      <c r="E192" s="117" t="s">
        <v>849</v>
      </c>
      <c r="F192" s="111" t="s">
        <v>63</v>
      </c>
      <c r="G192" s="111" t="s">
        <v>531</v>
      </c>
      <c r="H192" s="110" t="s">
        <v>850</v>
      </c>
      <c r="I192" s="110" t="s">
        <v>686</v>
      </c>
      <c r="J192" s="113" t="s">
        <v>696</v>
      </c>
      <c r="K192" s="113" t="s">
        <v>851</v>
      </c>
      <c r="L192" s="114" t="s">
        <v>877</v>
      </c>
      <c r="M192" s="115" t="s">
        <v>308</v>
      </c>
      <c r="N192" s="118" t="s">
        <v>308</v>
      </c>
      <c r="O192" s="119" t="s">
        <v>308</v>
      </c>
      <c r="P192" s="119" t="s">
        <v>308</v>
      </c>
    </row>
    <row r="193" spans="1:16" x14ac:dyDescent="0.2">
      <c r="A193" s="110">
        <v>146</v>
      </c>
      <c r="B193" s="111" t="s">
        <v>676</v>
      </c>
      <c r="C193" s="112" t="s">
        <v>201</v>
      </c>
      <c r="D193" s="111" t="s">
        <v>306</v>
      </c>
      <c r="E193" s="117" t="s">
        <v>849</v>
      </c>
      <c r="F193" s="111" t="s">
        <v>63</v>
      </c>
      <c r="G193" s="111" t="s">
        <v>878</v>
      </c>
      <c r="H193" s="110" t="s">
        <v>806</v>
      </c>
      <c r="I193" s="110" t="s">
        <v>686</v>
      </c>
      <c r="J193" s="113" t="s">
        <v>308</v>
      </c>
      <c r="K193" s="113" t="s">
        <v>308</v>
      </c>
      <c r="L193" s="114" t="s">
        <v>308</v>
      </c>
      <c r="M193" s="115" t="s">
        <v>308</v>
      </c>
      <c r="N193" s="118" t="s">
        <v>308</v>
      </c>
      <c r="O193" s="116" t="s">
        <v>680</v>
      </c>
      <c r="P193" s="116" t="s">
        <v>879</v>
      </c>
    </row>
    <row r="194" spans="1:16" x14ac:dyDescent="0.2">
      <c r="A194" s="110">
        <v>147</v>
      </c>
      <c r="B194" s="111" t="s">
        <v>676</v>
      </c>
      <c r="C194" s="112" t="s">
        <v>201</v>
      </c>
      <c r="D194" s="111" t="s">
        <v>306</v>
      </c>
      <c r="E194" s="117" t="s">
        <v>849</v>
      </c>
      <c r="F194" s="111" t="s">
        <v>63</v>
      </c>
      <c r="G194" s="111" t="s">
        <v>878</v>
      </c>
      <c r="H194" s="110" t="s">
        <v>880</v>
      </c>
      <c r="I194" s="110" t="s">
        <v>686</v>
      </c>
      <c r="J194" s="113" t="s">
        <v>796</v>
      </c>
      <c r="K194" s="113" t="s">
        <v>851</v>
      </c>
      <c r="L194" s="114" t="s">
        <v>308</v>
      </c>
      <c r="M194" s="115" t="s">
        <v>308</v>
      </c>
      <c r="N194" s="118" t="s">
        <v>308</v>
      </c>
      <c r="O194" s="116" t="s">
        <v>680</v>
      </c>
      <c r="P194" s="116" t="s">
        <v>879</v>
      </c>
    </row>
    <row r="195" spans="1:16" x14ac:dyDescent="0.2">
      <c r="A195" s="110">
        <v>148</v>
      </c>
      <c r="B195" s="111" t="s">
        <v>676</v>
      </c>
      <c r="C195" s="112" t="s">
        <v>201</v>
      </c>
      <c r="D195" s="111" t="s">
        <v>306</v>
      </c>
      <c r="E195" s="117" t="s">
        <v>849</v>
      </c>
      <c r="F195" s="111" t="s">
        <v>63</v>
      </c>
      <c r="G195" s="111" t="s">
        <v>881</v>
      </c>
      <c r="H195" s="110" t="s">
        <v>806</v>
      </c>
      <c r="I195" s="110" t="s">
        <v>686</v>
      </c>
      <c r="J195" s="113" t="s">
        <v>308</v>
      </c>
      <c r="K195" s="113" t="s">
        <v>308</v>
      </c>
      <c r="L195" s="114" t="s">
        <v>308</v>
      </c>
      <c r="M195" s="115" t="s">
        <v>308</v>
      </c>
      <c r="N195" s="118" t="s">
        <v>308</v>
      </c>
      <c r="O195" s="116" t="s">
        <v>680</v>
      </c>
      <c r="P195" s="116" t="s">
        <v>882</v>
      </c>
    </row>
    <row r="196" spans="1:16" x14ac:dyDescent="0.2">
      <c r="A196" s="110">
        <v>149</v>
      </c>
      <c r="B196" s="111" t="s">
        <v>676</v>
      </c>
      <c r="C196" s="112" t="s">
        <v>201</v>
      </c>
      <c r="D196" s="111" t="s">
        <v>306</v>
      </c>
      <c r="E196" s="117" t="s">
        <v>849</v>
      </c>
      <c r="F196" s="111" t="s">
        <v>63</v>
      </c>
      <c r="G196" s="111" t="s">
        <v>881</v>
      </c>
      <c r="H196" s="110" t="s">
        <v>880</v>
      </c>
      <c r="I196" s="110" t="s">
        <v>686</v>
      </c>
      <c r="J196" s="113" t="s">
        <v>796</v>
      </c>
      <c r="K196" s="113" t="s">
        <v>851</v>
      </c>
      <c r="L196" s="114" t="s">
        <v>308</v>
      </c>
      <c r="M196" s="115" t="s">
        <v>308</v>
      </c>
      <c r="N196" s="118" t="s">
        <v>308</v>
      </c>
      <c r="O196" s="116" t="s">
        <v>680</v>
      </c>
      <c r="P196" s="116" t="s">
        <v>882</v>
      </c>
    </row>
    <row r="197" spans="1:16" x14ac:dyDescent="0.2">
      <c r="A197" s="110">
        <v>150</v>
      </c>
      <c r="B197" s="111" t="s">
        <v>676</v>
      </c>
      <c r="C197" s="112" t="s">
        <v>201</v>
      </c>
      <c r="D197" s="111" t="s">
        <v>306</v>
      </c>
      <c r="E197" s="117" t="s">
        <v>849</v>
      </c>
      <c r="F197" s="111" t="s">
        <v>63</v>
      </c>
      <c r="G197" s="111" t="s">
        <v>883</v>
      </c>
      <c r="H197" s="110" t="s">
        <v>806</v>
      </c>
      <c r="I197" s="110" t="s">
        <v>686</v>
      </c>
      <c r="J197" s="113" t="s">
        <v>308</v>
      </c>
      <c r="K197" s="113" t="s">
        <v>308</v>
      </c>
      <c r="L197" s="114" t="s">
        <v>308</v>
      </c>
      <c r="M197" s="115" t="s">
        <v>308</v>
      </c>
      <c r="N197" s="118" t="s">
        <v>308</v>
      </c>
      <c r="O197" s="116" t="s">
        <v>680</v>
      </c>
      <c r="P197" s="116" t="s">
        <v>884</v>
      </c>
    </row>
    <row r="198" spans="1:16" x14ac:dyDescent="0.2">
      <c r="A198" s="110">
        <v>151</v>
      </c>
      <c r="B198" s="111" t="s">
        <v>676</v>
      </c>
      <c r="C198" s="112" t="s">
        <v>201</v>
      </c>
      <c r="D198" s="111" t="s">
        <v>306</v>
      </c>
      <c r="E198" s="117" t="s">
        <v>849</v>
      </c>
      <c r="F198" s="111" t="s">
        <v>63</v>
      </c>
      <c r="G198" s="111" t="s">
        <v>883</v>
      </c>
      <c r="H198" s="110" t="s">
        <v>880</v>
      </c>
      <c r="I198" s="110" t="s">
        <v>686</v>
      </c>
      <c r="J198" s="113" t="s">
        <v>796</v>
      </c>
      <c r="K198" s="113" t="s">
        <v>851</v>
      </c>
      <c r="L198" s="114" t="s">
        <v>308</v>
      </c>
      <c r="M198" s="115" t="s">
        <v>308</v>
      </c>
      <c r="N198" s="118" t="s">
        <v>308</v>
      </c>
      <c r="O198" s="116" t="s">
        <v>680</v>
      </c>
      <c r="P198" s="116" t="s">
        <v>884</v>
      </c>
    </row>
    <row r="199" spans="1:16" x14ac:dyDescent="0.2">
      <c r="A199" s="110">
        <v>152</v>
      </c>
      <c r="B199" s="111" t="s">
        <v>676</v>
      </c>
      <c r="C199" s="112" t="s">
        <v>201</v>
      </c>
      <c r="D199" s="111" t="s">
        <v>306</v>
      </c>
      <c r="E199" s="117" t="s">
        <v>849</v>
      </c>
      <c r="F199" s="111" t="s">
        <v>63</v>
      </c>
      <c r="G199" s="111" t="s">
        <v>885</v>
      </c>
      <c r="H199" s="110" t="s">
        <v>806</v>
      </c>
      <c r="I199" s="110" t="s">
        <v>686</v>
      </c>
      <c r="J199" s="113" t="s">
        <v>308</v>
      </c>
      <c r="K199" s="113" t="s">
        <v>308</v>
      </c>
      <c r="L199" s="114" t="s">
        <v>308</v>
      </c>
      <c r="M199" s="115" t="s">
        <v>308</v>
      </c>
      <c r="N199" s="118" t="s">
        <v>308</v>
      </c>
      <c r="O199" s="116" t="s">
        <v>680</v>
      </c>
      <c r="P199" s="116" t="s">
        <v>886</v>
      </c>
    </row>
    <row r="200" spans="1:16" x14ac:dyDescent="0.2">
      <c r="A200" s="110">
        <v>153</v>
      </c>
      <c r="B200" s="111" t="s">
        <v>676</v>
      </c>
      <c r="C200" s="112" t="s">
        <v>201</v>
      </c>
      <c r="D200" s="111" t="s">
        <v>306</v>
      </c>
      <c r="E200" s="117" t="s">
        <v>849</v>
      </c>
      <c r="F200" s="111" t="s">
        <v>63</v>
      </c>
      <c r="G200" s="111" t="s">
        <v>885</v>
      </c>
      <c r="H200" s="110" t="s">
        <v>880</v>
      </c>
      <c r="I200" s="110" t="s">
        <v>686</v>
      </c>
      <c r="J200" s="113" t="s">
        <v>796</v>
      </c>
      <c r="K200" s="113" t="s">
        <v>851</v>
      </c>
      <c r="L200" s="114" t="s">
        <v>308</v>
      </c>
      <c r="M200" s="115" t="s">
        <v>308</v>
      </c>
      <c r="N200" s="118" t="s">
        <v>308</v>
      </c>
      <c r="O200" s="116" t="s">
        <v>680</v>
      </c>
      <c r="P200" s="116" t="s">
        <v>886</v>
      </c>
    </row>
    <row r="201" spans="1:16" x14ac:dyDescent="0.2">
      <c r="A201" s="110">
        <v>154</v>
      </c>
      <c r="B201" s="111" t="s">
        <v>676</v>
      </c>
      <c r="C201" s="112" t="s">
        <v>201</v>
      </c>
      <c r="D201" s="111" t="s">
        <v>306</v>
      </c>
      <c r="E201" s="117" t="s">
        <v>849</v>
      </c>
      <c r="F201" s="111" t="s">
        <v>63</v>
      </c>
      <c r="G201" s="111" t="s">
        <v>887</v>
      </c>
      <c r="H201" s="110" t="s">
        <v>806</v>
      </c>
      <c r="I201" s="110" t="s">
        <v>686</v>
      </c>
      <c r="J201" s="113" t="s">
        <v>308</v>
      </c>
      <c r="K201" s="113" t="s">
        <v>308</v>
      </c>
      <c r="L201" s="114" t="s">
        <v>308</v>
      </c>
      <c r="M201" s="115" t="s">
        <v>308</v>
      </c>
      <c r="N201" s="118" t="s">
        <v>308</v>
      </c>
      <c r="O201" s="116" t="s">
        <v>680</v>
      </c>
      <c r="P201" s="116" t="s">
        <v>888</v>
      </c>
    </row>
    <row r="202" spans="1:16" x14ac:dyDescent="0.2">
      <c r="A202" s="110">
        <v>155</v>
      </c>
      <c r="B202" s="111" t="s">
        <v>676</v>
      </c>
      <c r="C202" s="112" t="s">
        <v>201</v>
      </c>
      <c r="D202" s="111" t="s">
        <v>306</v>
      </c>
      <c r="E202" s="117" t="s">
        <v>849</v>
      </c>
      <c r="F202" s="111" t="s">
        <v>63</v>
      </c>
      <c r="G202" s="111" t="s">
        <v>887</v>
      </c>
      <c r="H202" s="110" t="s">
        <v>880</v>
      </c>
      <c r="I202" s="110" t="s">
        <v>686</v>
      </c>
      <c r="J202" s="113" t="s">
        <v>308</v>
      </c>
      <c r="K202" s="113" t="s">
        <v>308</v>
      </c>
      <c r="L202" s="114" t="s">
        <v>308</v>
      </c>
      <c r="M202" s="115" t="s">
        <v>308</v>
      </c>
      <c r="N202" s="118" t="s">
        <v>308</v>
      </c>
      <c r="O202" s="116" t="s">
        <v>680</v>
      </c>
      <c r="P202" s="116" t="s">
        <v>888</v>
      </c>
    </row>
    <row r="203" spans="1:16" x14ac:dyDescent="0.2">
      <c r="A203" s="110">
        <v>156</v>
      </c>
      <c r="B203" s="111" t="s">
        <v>676</v>
      </c>
      <c r="C203" s="112" t="s">
        <v>201</v>
      </c>
      <c r="D203" s="111" t="s">
        <v>306</v>
      </c>
      <c r="E203" s="117" t="s">
        <v>849</v>
      </c>
      <c r="F203" s="111" t="s">
        <v>63</v>
      </c>
      <c r="G203" s="111" t="s">
        <v>889</v>
      </c>
      <c r="H203" s="110" t="s">
        <v>806</v>
      </c>
      <c r="I203" s="110" t="s">
        <v>686</v>
      </c>
      <c r="J203" s="113" t="s">
        <v>308</v>
      </c>
      <c r="K203" s="113" t="s">
        <v>308</v>
      </c>
      <c r="L203" s="114" t="s">
        <v>308</v>
      </c>
      <c r="M203" s="115" t="s">
        <v>308</v>
      </c>
      <c r="N203" s="118" t="s">
        <v>308</v>
      </c>
      <c r="O203" s="116" t="s">
        <v>680</v>
      </c>
      <c r="P203" s="116" t="s">
        <v>890</v>
      </c>
    </row>
    <row r="204" spans="1:16" x14ac:dyDescent="0.2">
      <c r="A204" s="110">
        <v>157</v>
      </c>
      <c r="B204" s="111" t="s">
        <v>676</v>
      </c>
      <c r="C204" s="112" t="s">
        <v>201</v>
      </c>
      <c r="D204" s="111" t="s">
        <v>306</v>
      </c>
      <c r="E204" s="117" t="s">
        <v>849</v>
      </c>
      <c r="F204" s="111" t="s">
        <v>63</v>
      </c>
      <c r="G204" s="111" t="s">
        <v>889</v>
      </c>
      <c r="H204" s="110" t="s">
        <v>880</v>
      </c>
      <c r="I204" s="110" t="s">
        <v>686</v>
      </c>
      <c r="J204" s="113" t="s">
        <v>308</v>
      </c>
      <c r="K204" s="113" t="s">
        <v>308</v>
      </c>
      <c r="L204" s="114" t="s">
        <v>308</v>
      </c>
      <c r="M204" s="115" t="s">
        <v>308</v>
      </c>
      <c r="N204" s="118" t="s">
        <v>308</v>
      </c>
      <c r="O204" s="116" t="s">
        <v>680</v>
      </c>
      <c r="P204" s="116" t="s">
        <v>890</v>
      </c>
    </row>
    <row r="205" spans="1:16" x14ac:dyDescent="0.2">
      <c r="A205" s="110">
        <v>158</v>
      </c>
      <c r="B205" s="111" t="s">
        <v>676</v>
      </c>
      <c r="C205" s="112" t="s">
        <v>201</v>
      </c>
      <c r="D205" s="111" t="s">
        <v>306</v>
      </c>
      <c r="E205" s="117" t="s">
        <v>849</v>
      </c>
      <c r="F205" s="111" t="s">
        <v>63</v>
      </c>
      <c r="G205" s="111" t="s">
        <v>891</v>
      </c>
      <c r="H205" s="110" t="s">
        <v>806</v>
      </c>
      <c r="I205" s="110" t="s">
        <v>686</v>
      </c>
      <c r="J205" s="113" t="s">
        <v>308</v>
      </c>
      <c r="K205" s="113" t="s">
        <v>308</v>
      </c>
      <c r="L205" s="114" t="s">
        <v>308</v>
      </c>
      <c r="M205" s="115" t="s">
        <v>308</v>
      </c>
      <c r="N205" s="118" t="s">
        <v>308</v>
      </c>
      <c r="O205" s="116" t="s">
        <v>680</v>
      </c>
      <c r="P205" s="116" t="s">
        <v>892</v>
      </c>
    </row>
    <row r="206" spans="1:16" x14ac:dyDescent="0.2">
      <c r="A206" s="110">
        <v>159</v>
      </c>
      <c r="B206" s="111" t="s">
        <v>676</v>
      </c>
      <c r="C206" s="112" t="s">
        <v>201</v>
      </c>
      <c r="D206" s="111" t="s">
        <v>306</v>
      </c>
      <c r="E206" s="117" t="s">
        <v>849</v>
      </c>
      <c r="F206" s="111" t="s">
        <v>63</v>
      </c>
      <c r="G206" s="111" t="s">
        <v>891</v>
      </c>
      <c r="H206" s="110" t="s">
        <v>880</v>
      </c>
      <c r="I206" s="110" t="s">
        <v>686</v>
      </c>
      <c r="J206" s="113" t="s">
        <v>308</v>
      </c>
      <c r="K206" s="113" t="s">
        <v>308</v>
      </c>
      <c r="L206" s="114" t="s">
        <v>308</v>
      </c>
      <c r="M206" s="115" t="s">
        <v>308</v>
      </c>
      <c r="N206" s="118" t="s">
        <v>308</v>
      </c>
      <c r="O206" s="116" t="s">
        <v>680</v>
      </c>
      <c r="P206" s="116" t="s">
        <v>892</v>
      </c>
    </row>
    <row r="207" spans="1:16" x14ac:dyDescent="0.2">
      <c r="A207" s="110">
        <v>160</v>
      </c>
      <c r="B207" s="111" t="s">
        <v>676</v>
      </c>
      <c r="C207" s="112" t="s">
        <v>201</v>
      </c>
      <c r="D207" s="111" t="s">
        <v>306</v>
      </c>
      <c r="E207" s="117" t="s">
        <v>849</v>
      </c>
      <c r="F207" s="111" t="s">
        <v>63</v>
      </c>
      <c r="G207" s="111" t="s">
        <v>893</v>
      </c>
      <c r="H207" s="110" t="s">
        <v>806</v>
      </c>
      <c r="I207" s="110" t="s">
        <v>686</v>
      </c>
      <c r="J207" s="113" t="s">
        <v>308</v>
      </c>
      <c r="K207" s="113" t="s">
        <v>308</v>
      </c>
      <c r="L207" s="114" t="s">
        <v>308</v>
      </c>
      <c r="M207" s="115" t="s">
        <v>308</v>
      </c>
      <c r="N207" s="118" t="s">
        <v>308</v>
      </c>
      <c r="O207" s="116" t="s">
        <v>680</v>
      </c>
      <c r="P207" s="116" t="s">
        <v>894</v>
      </c>
    </row>
    <row r="208" spans="1:16" x14ac:dyDescent="0.2">
      <c r="A208" s="110">
        <v>161</v>
      </c>
      <c r="B208" s="111" t="s">
        <v>676</v>
      </c>
      <c r="C208" s="112" t="s">
        <v>201</v>
      </c>
      <c r="D208" s="111" t="s">
        <v>306</v>
      </c>
      <c r="E208" s="117" t="s">
        <v>849</v>
      </c>
      <c r="F208" s="111" t="s">
        <v>63</v>
      </c>
      <c r="G208" s="111" t="s">
        <v>893</v>
      </c>
      <c r="H208" s="110" t="s">
        <v>880</v>
      </c>
      <c r="I208" s="110" t="s">
        <v>686</v>
      </c>
      <c r="J208" s="113" t="s">
        <v>308</v>
      </c>
      <c r="K208" s="113" t="s">
        <v>308</v>
      </c>
      <c r="L208" s="114" t="s">
        <v>308</v>
      </c>
      <c r="M208" s="115" t="s">
        <v>308</v>
      </c>
      <c r="N208" s="118" t="s">
        <v>308</v>
      </c>
      <c r="O208" s="116" t="s">
        <v>680</v>
      </c>
      <c r="P208" s="116" t="s">
        <v>894</v>
      </c>
    </row>
    <row r="209" spans="1:16" x14ac:dyDescent="0.2">
      <c r="A209" s="110">
        <v>162</v>
      </c>
      <c r="B209" s="111" t="s">
        <v>676</v>
      </c>
      <c r="C209" s="112" t="s">
        <v>201</v>
      </c>
      <c r="D209" s="111" t="s">
        <v>306</v>
      </c>
      <c r="E209" s="117" t="s">
        <v>849</v>
      </c>
      <c r="F209" s="111" t="s">
        <v>63</v>
      </c>
      <c r="G209" s="111" t="s">
        <v>533</v>
      </c>
      <c r="H209" s="110" t="s">
        <v>863</v>
      </c>
      <c r="I209" s="110" t="s">
        <v>686</v>
      </c>
      <c r="J209" s="113" t="s">
        <v>696</v>
      </c>
      <c r="K209" s="113" t="s">
        <v>851</v>
      </c>
      <c r="L209" s="114" t="s">
        <v>864</v>
      </c>
      <c r="M209" s="115" t="s">
        <v>308</v>
      </c>
      <c r="N209" s="118" t="s">
        <v>308</v>
      </c>
      <c r="O209" s="119" t="s">
        <v>308</v>
      </c>
      <c r="P209" s="119" t="s">
        <v>308</v>
      </c>
    </row>
    <row r="210" spans="1:16" x14ac:dyDescent="0.2">
      <c r="A210" s="110">
        <v>163</v>
      </c>
      <c r="B210" s="111" t="s">
        <v>676</v>
      </c>
      <c r="C210" s="112" t="s">
        <v>201</v>
      </c>
      <c r="D210" s="111" t="s">
        <v>306</v>
      </c>
      <c r="E210" s="117" t="s">
        <v>849</v>
      </c>
      <c r="F210" s="111" t="s">
        <v>63</v>
      </c>
      <c r="G210" s="111" t="s">
        <v>534</v>
      </c>
      <c r="H210" s="110" t="s">
        <v>850</v>
      </c>
      <c r="I210" s="110" t="s">
        <v>686</v>
      </c>
      <c r="J210" s="113" t="s">
        <v>696</v>
      </c>
      <c r="K210" s="113" t="s">
        <v>851</v>
      </c>
      <c r="L210" s="114" t="s">
        <v>864</v>
      </c>
      <c r="M210" s="115" t="s">
        <v>308</v>
      </c>
      <c r="N210" s="118" t="s">
        <v>308</v>
      </c>
      <c r="O210" s="116" t="s">
        <v>696</v>
      </c>
      <c r="P210" s="116" t="s">
        <v>895</v>
      </c>
    </row>
    <row r="211" spans="1:16" x14ac:dyDescent="0.2">
      <c r="A211" s="110">
        <v>164</v>
      </c>
      <c r="B211" s="111" t="s">
        <v>676</v>
      </c>
      <c r="C211" s="112" t="s">
        <v>201</v>
      </c>
      <c r="D211" s="111" t="s">
        <v>306</v>
      </c>
      <c r="E211" s="117" t="s">
        <v>849</v>
      </c>
      <c r="F211" s="111" t="s">
        <v>63</v>
      </c>
      <c r="G211" s="111" t="s">
        <v>815</v>
      </c>
      <c r="H211" s="110" t="s">
        <v>77</v>
      </c>
      <c r="I211" s="110" t="s">
        <v>63</v>
      </c>
      <c r="J211" s="113" t="s">
        <v>308</v>
      </c>
      <c r="K211" s="113" t="s">
        <v>308</v>
      </c>
      <c r="L211" s="114" t="s">
        <v>308</v>
      </c>
      <c r="M211" s="115" t="s">
        <v>308</v>
      </c>
      <c r="N211" s="118" t="s">
        <v>308</v>
      </c>
      <c r="O211" s="116" t="s">
        <v>696</v>
      </c>
      <c r="P211" s="116" t="s">
        <v>896</v>
      </c>
    </row>
    <row r="212" spans="1:16" x14ac:dyDescent="0.2">
      <c r="A212" s="110">
        <v>165</v>
      </c>
      <c r="B212" s="111" t="s">
        <v>676</v>
      </c>
      <c r="C212" s="112" t="s">
        <v>201</v>
      </c>
      <c r="D212" s="111" t="s">
        <v>306</v>
      </c>
      <c r="E212" s="117" t="s">
        <v>849</v>
      </c>
      <c r="F212" s="111" t="s">
        <v>63</v>
      </c>
      <c r="G212" s="111" t="s">
        <v>897</v>
      </c>
      <c r="H212" s="110" t="s">
        <v>77</v>
      </c>
      <c r="I212" s="110" t="s">
        <v>63</v>
      </c>
      <c r="J212" s="113" t="s">
        <v>308</v>
      </c>
      <c r="K212" s="113" t="s">
        <v>308</v>
      </c>
      <c r="L212" s="114" t="s">
        <v>308</v>
      </c>
      <c r="M212" s="115" t="s">
        <v>308</v>
      </c>
      <c r="N212" s="118" t="s">
        <v>308</v>
      </c>
      <c r="O212" s="119" t="s">
        <v>696</v>
      </c>
      <c r="P212" s="116" t="s">
        <v>898</v>
      </c>
    </row>
    <row r="213" spans="1:16" x14ac:dyDescent="0.2">
      <c r="A213" s="110">
        <v>166</v>
      </c>
      <c r="B213" s="111" t="s">
        <v>676</v>
      </c>
      <c r="C213" s="112" t="s">
        <v>201</v>
      </c>
      <c r="D213" s="111" t="s">
        <v>306</v>
      </c>
      <c r="E213" s="111" t="s">
        <v>849</v>
      </c>
      <c r="F213" s="111" t="s">
        <v>63</v>
      </c>
      <c r="G213" s="111" t="s">
        <v>899</v>
      </c>
      <c r="H213" s="110" t="s">
        <v>806</v>
      </c>
      <c r="I213" s="110" t="s">
        <v>686</v>
      </c>
      <c r="J213" s="113" t="s">
        <v>308</v>
      </c>
      <c r="K213" s="113" t="s">
        <v>308</v>
      </c>
      <c r="L213" s="114" t="s">
        <v>308</v>
      </c>
      <c r="M213" s="115" t="s">
        <v>308</v>
      </c>
      <c r="N213" s="118" t="s">
        <v>308</v>
      </c>
      <c r="O213" s="116" t="s">
        <v>696</v>
      </c>
      <c r="P213" s="116" t="s">
        <v>900</v>
      </c>
    </row>
    <row r="214" spans="1:16" x14ac:dyDescent="0.2">
      <c r="A214" s="110">
        <v>167</v>
      </c>
      <c r="B214" s="111" t="s">
        <v>676</v>
      </c>
      <c r="C214" s="112" t="s">
        <v>201</v>
      </c>
      <c r="D214" s="111" t="s">
        <v>306</v>
      </c>
      <c r="E214" s="111" t="s">
        <v>849</v>
      </c>
      <c r="F214" s="111" t="s">
        <v>63</v>
      </c>
      <c r="G214" s="111" t="s">
        <v>815</v>
      </c>
      <c r="H214" s="110" t="s">
        <v>77</v>
      </c>
      <c r="I214" s="110" t="s">
        <v>63</v>
      </c>
      <c r="J214" s="113" t="s">
        <v>308</v>
      </c>
      <c r="K214" s="113" t="s">
        <v>308</v>
      </c>
      <c r="L214" s="114" t="s">
        <v>308</v>
      </c>
      <c r="M214" s="115" t="s">
        <v>308</v>
      </c>
      <c r="N214" s="118" t="s">
        <v>308</v>
      </c>
      <c r="O214" s="119" t="s">
        <v>696</v>
      </c>
      <c r="P214" s="116" t="s">
        <v>901</v>
      </c>
    </row>
    <row r="215" spans="1:16" x14ac:dyDescent="0.2">
      <c r="A215" s="130">
        <v>168</v>
      </c>
      <c r="B215" s="131" t="s">
        <v>676</v>
      </c>
      <c r="C215" s="132" t="s">
        <v>201</v>
      </c>
      <c r="D215" s="131" t="s">
        <v>306</v>
      </c>
      <c r="E215" s="131" t="s">
        <v>849</v>
      </c>
      <c r="F215" s="131" t="s">
        <v>63</v>
      </c>
      <c r="G215" s="131" t="s">
        <v>897</v>
      </c>
      <c r="H215" s="130" t="s">
        <v>77</v>
      </c>
      <c r="I215" s="130" t="s">
        <v>63</v>
      </c>
      <c r="J215" s="133" t="s">
        <v>308</v>
      </c>
      <c r="K215" s="133" t="s">
        <v>308</v>
      </c>
      <c r="L215" s="134" t="s">
        <v>308</v>
      </c>
      <c r="M215" s="135" t="s">
        <v>308</v>
      </c>
      <c r="N215" s="136" t="s">
        <v>308</v>
      </c>
      <c r="O215" s="137" t="s">
        <v>696</v>
      </c>
      <c r="P215" s="148" t="s">
        <v>901</v>
      </c>
    </row>
    <row r="216" spans="1:16" x14ac:dyDescent="0.2">
      <c r="A216" s="151">
        <v>169</v>
      </c>
      <c r="B216" s="152" t="s">
        <v>676</v>
      </c>
      <c r="C216" s="153" t="s">
        <v>201</v>
      </c>
      <c r="D216" s="152" t="s">
        <v>306</v>
      </c>
      <c r="E216" s="152" t="s">
        <v>902</v>
      </c>
      <c r="F216" s="152" t="s">
        <v>63</v>
      </c>
      <c r="G216" s="152" t="s">
        <v>542</v>
      </c>
      <c r="H216" s="151" t="s">
        <v>903</v>
      </c>
      <c r="I216" s="151" t="s">
        <v>686</v>
      </c>
      <c r="J216" s="154" t="s">
        <v>696</v>
      </c>
      <c r="K216" s="154" t="s">
        <v>904</v>
      </c>
      <c r="L216" s="155" t="s">
        <v>905</v>
      </c>
      <c r="M216" s="156" t="s">
        <v>308</v>
      </c>
      <c r="N216" s="157" t="s">
        <v>308</v>
      </c>
      <c r="O216" s="158" t="s">
        <v>796</v>
      </c>
      <c r="P216" s="158" t="s">
        <v>906</v>
      </c>
    </row>
    <row r="217" spans="1:16" x14ac:dyDescent="0.2">
      <c r="A217" s="110">
        <v>170</v>
      </c>
      <c r="B217" s="111" t="s">
        <v>676</v>
      </c>
      <c r="C217" s="112" t="s">
        <v>201</v>
      </c>
      <c r="D217" s="111" t="s">
        <v>306</v>
      </c>
      <c r="E217" s="111" t="s">
        <v>902</v>
      </c>
      <c r="F217" s="111" t="s">
        <v>63</v>
      </c>
      <c r="G217" s="111" t="s">
        <v>907</v>
      </c>
      <c r="H217" s="110" t="s">
        <v>908</v>
      </c>
      <c r="I217" s="110" t="s">
        <v>686</v>
      </c>
      <c r="J217" s="113" t="s">
        <v>308</v>
      </c>
      <c r="K217" s="113" t="s">
        <v>308</v>
      </c>
      <c r="L217" s="114" t="s">
        <v>308</v>
      </c>
      <c r="M217" s="115" t="s">
        <v>308</v>
      </c>
      <c r="N217" s="118" t="s">
        <v>308</v>
      </c>
      <c r="O217" s="116" t="s">
        <v>680</v>
      </c>
      <c r="P217" s="116" t="s">
        <v>906</v>
      </c>
    </row>
    <row r="218" spans="1:16" x14ac:dyDescent="0.2">
      <c r="A218" s="110">
        <v>171</v>
      </c>
      <c r="B218" s="111" t="s">
        <v>676</v>
      </c>
      <c r="C218" s="112" t="s">
        <v>201</v>
      </c>
      <c r="D218" s="111" t="s">
        <v>306</v>
      </c>
      <c r="E218" s="111" t="s">
        <v>902</v>
      </c>
      <c r="F218" s="111" t="s">
        <v>63</v>
      </c>
      <c r="G218" s="111" t="s">
        <v>909</v>
      </c>
      <c r="H218" s="110" t="s">
        <v>908</v>
      </c>
      <c r="I218" s="110" t="s">
        <v>686</v>
      </c>
      <c r="J218" s="113" t="s">
        <v>796</v>
      </c>
      <c r="K218" s="113" t="s">
        <v>904</v>
      </c>
      <c r="L218" s="114"/>
      <c r="M218" s="115" t="s">
        <v>308</v>
      </c>
      <c r="N218" s="118" t="s">
        <v>308</v>
      </c>
      <c r="O218" s="116" t="s">
        <v>696</v>
      </c>
      <c r="P218" s="116" t="s">
        <v>910</v>
      </c>
    </row>
    <row r="219" spans="1:16" x14ac:dyDescent="0.2">
      <c r="A219" s="110">
        <v>172</v>
      </c>
      <c r="B219" s="111" t="s">
        <v>676</v>
      </c>
      <c r="C219" s="112" t="s">
        <v>201</v>
      </c>
      <c r="D219" s="111" t="s">
        <v>306</v>
      </c>
      <c r="E219" s="111" t="s">
        <v>902</v>
      </c>
      <c r="F219" s="111" t="s">
        <v>63</v>
      </c>
      <c r="G219" s="111" t="s">
        <v>911</v>
      </c>
      <c r="H219" s="110" t="s">
        <v>77</v>
      </c>
      <c r="I219" s="110" t="s">
        <v>63</v>
      </c>
      <c r="J219" s="113" t="s">
        <v>308</v>
      </c>
      <c r="K219" s="113" t="s">
        <v>308</v>
      </c>
      <c r="L219" s="114" t="s">
        <v>308</v>
      </c>
      <c r="M219" s="115" t="s">
        <v>308</v>
      </c>
      <c r="N219" s="118" t="s">
        <v>308</v>
      </c>
      <c r="O219" s="116" t="s">
        <v>696</v>
      </c>
      <c r="P219" s="116" t="s">
        <v>912</v>
      </c>
    </row>
    <row r="220" spans="1:16" x14ac:dyDescent="0.2">
      <c r="A220" s="110">
        <v>173</v>
      </c>
      <c r="B220" s="111" t="s">
        <v>676</v>
      </c>
      <c r="C220" s="112" t="s">
        <v>201</v>
      </c>
      <c r="D220" s="111" t="s">
        <v>306</v>
      </c>
      <c r="E220" s="111" t="s">
        <v>902</v>
      </c>
      <c r="F220" s="111" t="s">
        <v>63</v>
      </c>
      <c r="G220" s="111" t="s">
        <v>913</v>
      </c>
      <c r="H220" s="110" t="s">
        <v>77</v>
      </c>
      <c r="I220" s="110" t="s">
        <v>63</v>
      </c>
      <c r="J220" s="113" t="s">
        <v>308</v>
      </c>
      <c r="K220" s="113" t="s">
        <v>308</v>
      </c>
      <c r="L220" s="114" t="s">
        <v>308</v>
      </c>
      <c r="M220" s="115" t="s">
        <v>308</v>
      </c>
      <c r="N220" s="118" t="s">
        <v>308</v>
      </c>
      <c r="O220" s="119" t="s">
        <v>696</v>
      </c>
      <c r="P220" s="116" t="s">
        <v>914</v>
      </c>
    </row>
    <row r="221" spans="1:16" x14ac:dyDescent="0.2">
      <c r="A221" s="110">
        <v>174</v>
      </c>
      <c r="B221" s="111" t="s">
        <v>676</v>
      </c>
      <c r="C221" s="112" t="s">
        <v>201</v>
      </c>
      <c r="D221" s="111" t="s">
        <v>306</v>
      </c>
      <c r="E221" s="111" t="s">
        <v>902</v>
      </c>
      <c r="F221" s="111" t="s">
        <v>63</v>
      </c>
      <c r="G221" s="111" t="s">
        <v>546</v>
      </c>
      <c r="H221" s="110" t="s">
        <v>903</v>
      </c>
      <c r="I221" s="110" t="s">
        <v>915</v>
      </c>
      <c r="J221" s="113" t="s">
        <v>696</v>
      </c>
      <c r="K221" s="113" t="s">
        <v>904</v>
      </c>
      <c r="L221" s="114" t="s">
        <v>916</v>
      </c>
      <c r="M221" s="115" t="s">
        <v>308</v>
      </c>
      <c r="N221" s="118" t="s">
        <v>308</v>
      </c>
      <c r="O221" s="119" t="s">
        <v>308</v>
      </c>
      <c r="P221" s="119" t="s">
        <v>308</v>
      </c>
    </row>
    <row r="222" spans="1:16" x14ac:dyDescent="0.2">
      <c r="A222" s="110">
        <v>175</v>
      </c>
      <c r="B222" s="111" t="s">
        <v>676</v>
      </c>
      <c r="C222" s="112" t="s">
        <v>201</v>
      </c>
      <c r="D222" s="111" t="s">
        <v>306</v>
      </c>
      <c r="E222" s="111" t="s">
        <v>902</v>
      </c>
      <c r="F222" s="111" t="s">
        <v>63</v>
      </c>
      <c r="G222" s="111" t="s">
        <v>548</v>
      </c>
      <c r="H222" s="110" t="s">
        <v>863</v>
      </c>
      <c r="I222" s="110" t="s">
        <v>686</v>
      </c>
      <c r="J222" s="113" t="s">
        <v>696</v>
      </c>
      <c r="K222" s="113" t="s">
        <v>904</v>
      </c>
      <c r="L222" s="114" t="s">
        <v>916</v>
      </c>
      <c r="M222" s="115" t="s">
        <v>308</v>
      </c>
      <c r="N222" s="118" t="s">
        <v>308</v>
      </c>
      <c r="O222" s="119" t="s">
        <v>308</v>
      </c>
      <c r="P222" s="119" t="s">
        <v>308</v>
      </c>
    </row>
    <row r="223" spans="1:16" x14ac:dyDescent="0.2">
      <c r="A223" s="110">
        <v>176</v>
      </c>
      <c r="B223" s="111" t="s">
        <v>676</v>
      </c>
      <c r="C223" s="112" t="s">
        <v>201</v>
      </c>
      <c r="D223" s="111" t="s">
        <v>306</v>
      </c>
      <c r="E223" s="111" t="s">
        <v>902</v>
      </c>
      <c r="F223" s="111" t="s">
        <v>63</v>
      </c>
      <c r="G223" s="111" t="s">
        <v>550</v>
      </c>
      <c r="H223" s="110" t="s">
        <v>841</v>
      </c>
      <c r="I223" s="110" t="s">
        <v>686</v>
      </c>
      <c r="J223" s="113" t="s">
        <v>680</v>
      </c>
      <c r="K223" s="113" t="s">
        <v>904</v>
      </c>
      <c r="L223" s="114" t="s">
        <v>917</v>
      </c>
      <c r="M223" s="115" t="s">
        <v>308</v>
      </c>
      <c r="N223" s="118" t="s">
        <v>308</v>
      </c>
      <c r="O223" s="119" t="s">
        <v>308</v>
      </c>
      <c r="P223" s="119" t="s">
        <v>308</v>
      </c>
    </row>
    <row r="224" spans="1:16" x14ac:dyDescent="0.2">
      <c r="A224" s="130">
        <v>177</v>
      </c>
      <c r="B224" s="131" t="s">
        <v>676</v>
      </c>
      <c r="C224" s="132" t="s">
        <v>201</v>
      </c>
      <c r="D224" s="131" t="s">
        <v>306</v>
      </c>
      <c r="E224" s="131" t="s">
        <v>902</v>
      </c>
      <c r="F224" s="131" t="s">
        <v>918</v>
      </c>
      <c r="G224" s="131" t="s">
        <v>552</v>
      </c>
      <c r="H224" s="130" t="s">
        <v>841</v>
      </c>
      <c r="I224" s="130" t="s">
        <v>686</v>
      </c>
      <c r="J224" s="133" t="s">
        <v>680</v>
      </c>
      <c r="K224" s="133" t="s">
        <v>904</v>
      </c>
      <c r="L224" s="134" t="s">
        <v>919</v>
      </c>
      <c r="M224" s="135" t="s">
        <v>308</v>
      </c>
      <c r="N224" s="136" t="s">
        <v>308</v>
      </c>
      <c r="O224" s="137" t="s">
        <v>308</v>
      </c>
      <c r="P224" s="137" t="s">
        <v>308</v>
      </c>
    </row>
    <row r="225" spans="1:16" x14ac:dyDescent="0.2">
      <c r="A225" s="110">
        <v>178</v>
      </c>
      <c r="B225" s="111" t="s">
        <v>676</v>
      </c>
      <c r="C225" s="112" t="s">
        <v>201</v>
      </c>
      <c r="D225" s="111" t="s">
        <v>306</v>
      </c>
      <c r="E225" s="111" t="s">
        <v>307</v>
      </c>
      <c r="F225" s="111" t="s">
        <v>63</v>
      </c>
      <c r="G225" s="159" t="s">
        <v>920</v>
      </c>
      <c r="H225" s="110" t="s">
        <v>921</v>
      </c>
      <c r="I225" s="110" t="s">
        <v>63</v>
      </c>
      <c r="J225" s="113" t="s">
        <v>696</v>
      </c>
      <c r="K225" s="113" t="s">
        <v>922</v>
      </c>
      <c r="L225" s="114" t="s">
        <v>923</v>
      </c>
      <c r="M225" s="115" t="s">
        <v>308</v>
      </c>
      <c r="N225" s="118" t="s">
        <v>308</v>
      </c>
      <c r="O225" s="116" t="s">
        <v>829</v>
      </c>
      <c r="P225" s="116" t="s">
        <v>924</v>
      </c>
    </row>
    <row r="226" spans="1:16" x14ac:dyDescent="0.2">
      <c r="A226" s="110">
        <v>179</v>
      </c>
      <c r="B226" s="111" t="s">
        <v>676</v>
      </c>
      <c r="C226" s="112" t="s">
        <v>201</v>
      </c>
      <c r="D226" s="111" t="s">
        <v>306</v>
      </c>
      <c r="E226" s="111" t="s">
        <v>307</v>
      </c>
      <c r="F226" s="111" t="s">
        <v>63</v>
      </c>
      <c r="G226" s="159" t="s">
        <v>925</v>
      </c>
      <c r="H226" s="110" t="s">
        <v>77</v>
      </c>
      <c r="I226" s="110" t="s">
        <v>63</v>
      </c>
      <c r="J226" s="113" t="s">
        <v>308</v>
      </c>
      <c r="K226" s="113" t="s">
        <v>308</v>
      </c>
      <c r="L226" s="114" t="s">
        <v>308</v>
      </c>
      <c r="M226" s="115" t="s">
        <v>308</v>
      </c>
      <c r="N226" s="118" t="s">
        <v>308</v>
      </c>
      <c r="O226" s="116" t="s">
        <v>829</v>
      </c>
      <c r="P226" s="116" t="s">
        <v>926</v>
      </c>
    </row>
    <row r="227" spans="1:16" x14ac:dyDescent="0.2">
      <c r="A227" s="110">
        <v>180</v>
      </c>
      <c r="B227" s="111" t="s">
        <v>676</v>
      </c>
      <c r="C227" s="112" t="s">
        <v>201</v>
      </c>
      <c r="D227" s="111" t="s">
        <v>306</v>
      </c>
      <c r="E227" s="111" t="s">
        <v>307</v>
      </c>
      <c r="F227" s="111" t="s">
        <v>63</v>
      </c>
      <c r="G227" s="159" t="s">
        <v>88</v>
      </c>
      <c r="H227" s="110" t="s">
        <v>77</v>
      </c>
      <c r="I227" s="110" t="s">
        <v>63</v>
      </c>
      <c r="J227" s="113" t="s">
        <v>308</v>
      </c>
      <c r="K227" s="113" t="s">
        <v>308</v>
      </c>
      <c r="L227" s="114" t="s">
        <v>308</v>
      </c>
      <c r="M227" s="115" t="s">
        <v>308</v>
      </c>
      <c r="N227" s="118" t="s">
        <v>308</v>
      </c>
      <c r="O227" s="116" t="s">
        <v>829</v>
      </c>
      <c r="P227" s="116" t="s">
        <v>927</v>
      </c>
    </row>
    <row r="228" spans="1:16" x14ac:dyDescent="0.2">
      <c r="A228" s="110">
        <v>181</v>
      </c>
      <c r="B228" s="111" t="s">
        <v>676</v>
      </c>
      <c r="C228" s="112" t="s">
        <v>201</v>
      </c>
      <c r="D228" s="111" t="s">
        <v>306</v>
      </c>
      <c r="E228" s="111" t="s">
        <v>307</v>
      </c>
      <c r="F228" s="111" t="s">
        <v>63</v>
      </c>
      <c r="G228" s="159" t="s">
        <v>928</v>
      </c>
      <c r="H228" s="110" t="s">
        <v>63</v>
      </c>
      <c r="I228" s="110" t="s">
        <v>63</v>
      </c>
      <c r="J228" s="113" t="s">
        <v>696</v>
      </c>
      <c r="K228" s="113" t="s">
        <v>922</v>
      </c>
      <c r="L228" s="114" t="s">
        <v>923</v>
      </c>
      <c r="M228" s="115" t="s">
        <v>308</v>
      </c>
      <c r="N228" s="118" t="s">
        <v>308</v>
      </c>
      <c r="O228" s="116" t="s">
        <v>308</v>
      </c>
      <c r="P228" s="116" t="s">
        <v>308</v>
      </c>
    </row>
    <row r="229" spans="1:16" x14ac:dyDescent="0.2">
      <c r="A229" s="110">
        <v>182</v>
      </c>
      <c r="B229" s="111" t="s">
        <v>676</v>
      </c>
      <c r="C229" s="112" t="s">
        <v>201</v>
      </c>
      <c r="D229" s="111" t="s">
        <v>306</v>
      </c>
      <c r="E229" s="111" t="s">
        <v>307</v>
      </c>
      <c r="F229" s="111" t="s">
        <v>63</v>
      </c>
      <c r="G229" s="159" t="s">
        <v>929</v>
      </c>
      <c r="H229" s="110" t="s">
        <v>863</v>
      </c>
      <c r="I229" s="110" t="s">
        <v>63</v>
      </c>
      <c r="J229" s="113" t="s">
        <v>930</v>
      </c>
      <c r="K229" s="113" t="s">
        <v>922</v>
      </c>
      <c r="L229" s="114" t="s">
        <v>931</v>
      </c>
      <c r="M229" s="115" t="s">
        <v>308</v>
      </c>
      <c r="N229" s="118" t="s">
        <v>308</v>
      </c>
      <c r="O229" s="116" t="s">
        <v>932</v>
      </c>
      <c r="P229" s="116" t="s">
        <v>933</v>
      </c>
    </row>
    <row r="230" spans="1:16" x14ac:dyDescent="0.2">
      <c r="A230" s="110">
        <v>183</v>
      </c>
      <c r="B230" s="111" t="s">
        <v>676</v>
      </c>
      <c r="C230" s="112" t="s">
        <v>201</v>
      </c>
      <c r="D230" s="111" t="s">
        <v>306</v>
      </c>
      <c r="E230" s="111" t="s">
        <v>307</v>
      </c>
      <c r="F230" s="111" t="s">
        <v>63</v>
      </c>
      <c r="G230" s="159" t="s">
        <v>934</v>
      </c>
      <c r="H230" s="110" t="s">
        <v>90</v>
      </c>
      <c r="I230" s="110" t="s">
        <v>204</v>
      </c>
      <c r="J230" s="113" t="s">
        <v>696</v>
      </c>
      <c r="K230" s="113" t="s">
        <v>922</v>
      </c>
      <c r="L230" s="114" t="s">
        <v>923</v>
      </c>
      <c r="M230" s="115" t="s">
        <v>308</v>
      </c>
      <c r="N230" s="118" t="s">
        <v>308</v>
      </c>
      <c r="O230" s="116" t="s">
        <v>308</v>
      </c>
      <c r="P230" s="116" t="s">
        <v>308</v>
      </c>
    </row>
    <row r="231" spans="1:16" x14ac:dyDescent="0.2">
      <c r="A231" s="110">
        <v>184</v>
      </c>
      <c r="B231" s="111" t="s">
        <v>676</v>
      </c>
      <c r="C231" s="112" t="s">
        <v>201</v>
      </c>
      <c r="D231" s="111" t="s">
        <v>306</v>
      </c>
      <c r="E231" s="111" t="s">
        <v>307</v>
      </c>
      <c r="F231" s="111" t="s">
        <v>63</v>
      </c>
      <c r="G231" s="159" t="s">
        <v>934</v>
      </c>
      <c r="H231" s="110" t="s">
        <v>90</v>
      </c>
      <c r="I231" s="110" t="s">
        <v>935</v>
      </c>
      <c r="J231" s="113" t="s">
        <v>696</v>
      </c>
      <c r="K231" s="113" t="s">
        <v>922</v>
      </c>
      <c r="L231" s="114" t="s">
        <v>923</v>
      </c>
      <c r="M231" s="115" t="s">
        <v>308</v>
      </c>
      <c r="N231" s="118" t="s">
        <v>308</v>
      </c>
      <c r="O231" s="116" t="s">
        <v>308</v>
      </c>
      <c r="P231" s="116" t="s">
        <v>308</v>
      </c>
    </row>
    <row r="232" spans="1:16" x14ac:dyDescent="0.2">
      <c r="A232" s="110">
        <v>185</v>
      </c>
      <c r="B232" s="111" t="s">
        <v>676</v>
      </c>
      <c r="C232" s="112" t="s">
        <v>201</v>
      </c>
      <c r="D232" s="111" t="s">
        <v>306</v>
      </c>
      <c r="E232" s="111" t="s">
        <v>307</v>
      </c>
      <c r="F232" s="111" t="s">
        <v>63</v>
      </c>
      <c r="G232" s="159" t="s">
        <v>934</v>
      </c>
      <c r="H232" s="110" t="s">
        <v>90</v>
      </c>
      <c r="I232" s="110" t="s">
        <v>686</v>
      </c>
      <c r="J232" s="113" t="s">
        <v>696</v>
      </c>
      <c r="K232" s="113" t="s">
        <v>936</v>
      </c>
      <c r="L232" s="114">
        <v>49</v>
      </c>
      <c r="M232" s="115" t="s">
        <v>308</v>
      </c>
      <c r="N232" s="118" t="s">
        <v>308</v>
      </c>
      <c r="O232" s="116" t="s">
        <v>308</v>
      </c>
      <c r="P232" s="116" t="s">
        <v>308</v>
      </c>
    </row>
    <row r="233" spans="1:16" x14ac:dyDescent="0.2">
      <c r="A233" s="110">
        <v>186</v>
      </c>
      <c r="B233" s="111" t="s">
        <v>676</v>
      </c>
      <c r="C233" s="112" t="s">
        <v>201</v>
      </c>
      <c r="D233" s="111" t="s">
        <v>306</v>
      </c>
      <c r="E233" s="111" t="s">
        <v>307</v>
      </c>
      <c r="F233" s="111" t="s">
        <v>63</v>
      </c>
      <c r="G233" s="159" t="s">
        <v>937</v>
      </c>
      <c r="H233" s="110" t="s">
        <v>863</v>
      </c>
      <c r="I233" s="110" t="s">
        <v>938</v>
      </c>
      <c r="J233" s="113" t="s">
        <v>696</v>
      </c>
      <c r="K233" s="113" t="s">
        <v>922</v>
      </c>
      <c r="L233" s="114" t="s">
        <v>923</v>
      </c>
      <c r="M233" s="115" t="s">
        <v>308</v>
      </c>
      <c r="N233" s="118" t="s">
        <v>308</v>
      </c>
      <c r="O233" s="116" t="s">
        <v>308</v>
      </c>
      <c r="P233" s="116" t="s">
        <v>308</v>
      </c>
    </row>
    <row r="234" spans="1:16" x14ac:dyDescent="0.2">
      <c r="A234" s="110">
        <v>187</v>
      </c>
      <c r="B234" s="111" t="s">
        <v>676</v>
      </c>
      <c r="C234" s="112" t="s">
        <v>201</v>
      </c>
      <c r="D234" s="111" t="s">
        <v>306</v>
      </c>
      <c r="E234" s="111" t="s">
        <v>307</v>
      </c>
      <c r="F234" s="111" t="s">
        <v>63</v>
      </c>
      <c r="G234" s="159" t="s">
        <v>939</v>
      </c>
      <c r="H234" s="110" t="s">
        <v>90</v>
      </c>
      <c r="I234" s="110">
        <v>2025</v>
      </c>
      <c r="J234" s="113" t="s">
        <v>696</v>
      </c>
      <c r="K234" s="113" t="s">
        <v>922</v>
      </c>
      <c r="L234" s="114" t="s">
        <v>923</v>
      </c>
      <c r="M234" s="115" t="s">
        <v>308</v>
      </c>
      <c r="N234" s="118" t="s">
        <v>308</v>
      </c>
      <c r="O234" s="116" t="s">
        <v>308</v>
      </c>
      <c r="P234" s="116" t="s">
        <v>308</v>
      </c>
    </row>
    <row r="235" spans="1:16" x14ac:dyDescent="0.2">
      <c r="A235" s="110">
        <v>188</v>
      </c>
      <c r="B235" s="111" t="s">
        <v>676</v>
      </c>
      <c r="C235" s="112" t="s">
        <v>201</v>
      </c>
      <c r="D235" s="111" t="s">
        <v>306</v>
      </c>
      <c r="E235" s="111" t="s">
        <v>307</v>
      </c>
      <c r="F235" s="111" t="s">
        <v>63</v>
      </c>
      <c r="G235" s="159" t="s">
        <v>939</v>
      </c>
      <c r="H235" s="110" t="s">
        <v>90</v>
      </c>
      <c r="I235" s="110">
        <v>2030</v>
      </c>
      <c r="J235" s="113" t="s">
        <v>696</v>
      </c>
      <c r="K235" s="113" t="s">
        <v>922</v>
      </c>
      <c r="L235" s="114" t="s">
        <v>923</v>
      </c>
      <c r="M235" s="115" t="s">
        <v>308</v>
      </c>
      <c r="N235" s="118" t="s">
        <v>308</v>
      </c>
      <c r="O235" s="116" t="s">
        <v>308</v>
      </c>
      <c r="P235" s="116" t="s">
        <v>308</v>
      </c>
    </row>
    <row r="236" spans="1:16" x14ac:dyDescent="0.2">
      <c r="A236" s="110">
        <v>189</v>
      </c>
      <c r="B236" s="111" t="s">
        <v>676</v>
      </c>
      <c r="C236" s="112" t="s">
        <v>201</v>
      </c>
      <c r="D236" s="111" t="s">
        <v>306</v>
      </c>
      <c r="E236" s="111" t="s">
        <v>307</v>
      </c>
      <c r="F236" s="111" t="s">
        <v>63</v>
      </c>
      <c r="G236" s="159" t="s">
        <v>939</v>
      </c>
      <c r="H236" s="110" t="s">
        <v>90</v>
      </c>
      <c r="I236" s="110">
        <v>2050</v>
      </c>
      <c r="J236" s="113" t="s">
        <v>848</v>
      </c>
      <c r="K236" s="113" t="s">
        <v>922</v>
      </c>
      <c r="L236" s="114" t="s">
        <v>923</v>
      </c>
      <c r="M236" s="115" t="s">
        <v>308</v>
      </c>
      <c r="N236" s="118" t="s">
        <v>308</v>
      </c>
      <c r="O236" s="116" t="s">
        <v>308</v>
      </c>
      <c r="P236" s="116" t="s">
        <v>308</v>
      </c>
    </row>
    <row r="237" spans="1:16" x14ac:dyDescent="0.2">
      <c r="A237" s="110">
        <v>190</v>
      </c>
      <c r="B237" s="111" t="s">
        <v>676</v>
      </c>
      <c r="C237" s="112" t="s">
        <v>201</v>
      </c>
      <c r="D237" s="111" t="s">
        <v>306</v>
      </c>
      <c r="E237" s="111" t="s">
        <v>307</v>
      </c>
      <c r="F237" s="111" t="s">
        <v>63</v>
      </c>
      <c r="G237" s="159" t="s">
        <v>939</v>
      </c>
      <c r="H237" s="110" t="s">
        <v>863</v>
      </c>
      <c r="I237" s="110" t="s">
        <v>940</v>
      </c>
      <c r="J237" s="113" t="s">
        <v>696</v>
      </c>
      <c r="K237" s="113" t="s">
        <v>922</v>
      </c>
      <c r="L237" s="114" t="s">
        <v>923</v>
      </c>
      <c r="M237" s="115" t="s">
        <v>308</v>
      </c>
      <c r="N237" s="118" t="s">
        <v>308</v>
      </c>
      <c r="O237" s="116" t="s">
        <v>308</v>
      </c>
      <c r="P237" s="116" t="s">
        <v>308</v>
      </c>
    </row>
    <row r="238" spans="1:16" x14ac:dyDescent="0.2">
      <c r="A238" s="110">
        <v>191</v>
      </c>
      <c r="B238" s="111" t="s">
        <v>676</v>
      </c>
      <c r="C238" s="112" t="s">
        <v>201</v>
      </c>
      <c r="D238" s="111" t="s">
        <v>306</v>
      </c>
      <c r="E238" s="111" t="s">
        <v>307</v>
      </c>
      <c r="F238" s="111" t="s">
        <v>63</v>
      </c>
      <c r="G238" s="159" t="s">
        <v>941</v>
      </c>
      <c r="H238" s="110" t="s">
        <v>90</v>
      </c>
      <c r="I238" s="110" t="s">
        <v>204</v>
      </c>
      <c r="J238" s="113" t="s">
        <v>696</v>
      </c>
      <c r="K238" s="113" t="s">
        <v>922</v>
      </c>
      <c r="L238" s="114" t="s">
        <v>923</v>
      </c>
      <c r="M238" s="115" t="s">
        <v>308</v>
      </c>
      <c r="N238" s="118" t="s">
        <v>308</v>
      </c>
      <c r="O238" s="116" t="s">
        <v>308</v>
      </c>
      <c r="P238" s="116" t="s">
        <v>308</v>
      </c>
    </row>
    <row r="239" spans="1:16" x14ac:dyDescent="0.2">
      <c r="A239" s="110">
        <v>192</v>
      </c>
      <c r="B239" s="111" t="s">
        <v>676</v>
      </c>
      <c r="C239" s="112" t="s">
        <v>201</v>
      </c>
      <c r="D239" s="111" t="s">
        <v>306</v>
      </c>
      <c r="E239" s="111" t="s">
        <v>307</v>
      </c>
      <c r="F239" s="111" t="s">
        <v>63</v>
      </c>
      <c r="G239" s="159" t="s">
        <v>941</v>
      </c>
      <c r="H239" s="110" t="s">
        <v>90</v>
      </c>
      <c r="I239" s="110" t="s">
        <v>935</v>
      </c>
      <c r="J239" s="113" t="s">
        <v>696</v>
      </c>
      <c r="K239" s="113" t="s">
        <v>922</v>
      </c>
      <c r="L239" s="114" t="s">
        <v>923</v>
      </c>
      <c r="M239" s="115" t="s">
        <v>308</v>
      </c>
      <c r="N239" s="118" t="s">
        <v>308</v>
      </c>
      <c r="O239" s="116" t="s">
        <v>308</v>
      </c>
      <c r="P239" s="116" t="s">
        <v>308</v>
      </c>
    </row>
    <row r="240" spans="1:16" x14ac:dyDescent="0.2">
      <c r="A240" s="110">
        <v>193</v>
      </c>
      <c r="B240" s="111" t="s">
        <v>676</v>
      </c>
      <c r="C240" s="112" t="s">
        <v>201</v>
      </c>
      <c r="D240" s="111" t="s">
        <v>306</v>
      </c>
      <c r="E240" s="111" t="s">
        <v>307</v>
      </c>
      <c r="F240" s="111" t="s">
        <v>63</v>
      </c>
      <c r="G240" s="159" t="s">
        <v>941</v>
      </c>
      <c r="H240" s="110" t="s">
        <v>90</v>
      </c>
      <c r="I240" s="110" t="s">
        <v>686</v>
      </c>
      <c r="J240" s="113" t="s">
        <v>696</v>
      </c>
      <c r="K240" s="113" t="s">
        <v>936</v>
      </c>
      <c r="L240" s="114">
        <v>49</v>
      </c>
      <c r="M240" s="115" t="s">
        <v>308</v>
      </c>
      <c r="N240" s="118" t="s">
        <v>308</v>
      </c>
      <c r="O240" s="116" t="s">
        <v>308</v>
      </c>
      <c r="P240" s="116" t="s">
        <v>308</v>
      </c>
    </row>
    <row r="241" spans="1:16" x14ac:dyDescent="0.2">
      <c r="A241" s="110">
        <v>194</v>
      </c>
      <c r="B241" s="111" t="s">
        <v>676</v>
      </c>
      <c r="C241" s="112" t="s">
        <v>201</v>
      </c>
      <c r="D241" s="111" t="s">
        <v>306</v>
      </c>
      <c r="E241" s="111" t="s">
        <v>307</v>
      </c>
      <c r="F241" s="111" t="s">
        <v>63</v>
      </c>
      <c r="G241" s="159" t="s">
        <v>942</v>
      </c>
      <c r="H241" s="110" t="s">
        <v>863</v>
      </c>
      <c r="I241" s="110" t="s">
        <v>938</v>
      </c>
      <c r="J241" s="113" t="s">
        <v>696</v>
      </c>
      <c r="K241" s="113" t="s">
        <v>922</v>
      </c>
      <c r="L241" s="114" t="s">
        <v>923</v>
      </c>
      <c r="M241" s="115" t="s">
        <v>308</v>
      </c>
      <c r="N241" s="118" t="s">
        <v>308</v>
      </c>
      <c r="O241" s="116" t="s">
        <v>308</v>
      </c>
      <c r="P241" s="116" t="s">
        <v>308</v>
      </c>
    </row>
    <row r="242" spans="1:16" x14ac:dyDescent="0.2">
      <c r="A242" s="110">
        <v>195</v>
      </c>
      <c r="B242" s="111" t="s">
        <v>676</v>
      </c>
      <c r="C242" s="112" t="s">
        <v>201</v>
      </c>
      <c r="D242" s="111" t="s">
        <v>306</v>
      </c>
      <c r="E242" s="111" t="s">
        <v>307</v>
      </c>
      <c r="F242" s="111" t="s">
        <v>63</v>
      </c>
      <c r="G242" s="159" t="s">
        <v>943</v>
      </c>
      <c r="H242" s="110" t="s">
        <v>90</v>
      </c>
      <c r="I242" s="110">
        <v>2025</v>
      </c>
      <c r="J242" s="113" t="s">
        <v>696</v>
      </c>
      <c r="K242" s="113" t="s">
        <v>922</v>
      </c>
      <c r="L242" s="114" t="s">
        <v>923</v>
      </c>
      <c r="M242" s="115" t="s">
        <v>308</v>
      </c>
      <c r="N242" s="118" t="s">
        <v>308</v>
      </c>
      <c r="O242" s="116" t="s">
        <v>308</v>
      </c>
      <c r="P242" s="116" t="s">
        <v>308</v>
      </c>
    </row>
    <row r="243" spans="1:16" x14ac:dyDescent="0.2">
      <c r="A243" s="110">
        <v>196</v>
      </c>
      <c r="B243" s="111" t="s">
        <v>676</v>
      </c>
      <c r="C243" s="112" t="s">
        <v>201</v>
      </c>
      <c r="D243" s="111" t="s">
        <v>306</v>
      </c>
      <c r="E243" s="111" t="s">
        <v>307</v>
      </c>
      <c r="F243" s="111" t="s">
        <v>63</v>
      </c>
      <c r="G243" s="159" t="s">
        <v>943</v>
      </c>
      <c r="H243" s="110" t="s">
        <v>90</v>
      </c>
      <c r="I243" s="110">
        <v>2030</v>
      </c>
      <c r="J243" s="113" t="s">
        <v>696</v>
      </c>
      <c r="K243" s="113" t="s">
        <v>922</v>
      </c>
      <c r="L243" s="114" t="s">
        <v>923</v>
      </c>
      <c r="M243" s="115" t="s">
        <v>308</v>
      </c>
      <c r="N243" s="118" t="s">
        <v>308</v>
      </c>
      <c r="O243" s="116" t="s">
        <v>308</v>
      </c>
      <c r="P243" s="116" t="s">
        <v>308</v>
      </c>
    </row>
    <row r="244" spans="1:16" x14ac:dyDescent="0.2">
      <c r="A244" s="110">
        <v>197</v>
      </c>
      <c r="B244" s="111" t="s">
        <v>676</v>
      </c>
      <c r="C244" s="112" t="s">
        <v>201</v>
      </c>
      <c r="D244" s="111" t="s">
        <v>306</v>
      </c>
      <c r="E244" s="111" t="s">
        <v>307</v>
      </c>
      <c r="F244" s="111" t="s">
        <v>63</v>
      </c>
      <c r="G244" s="159" t="s">
        <v>943</v>
      </c>
      <c r="H244" s="110" t="s">
        <v>90</v>
      </c>
      <c r="I244" s="110">
        <v>2050</v>
      </c>
      <c r="J244" s="113" t="s">
        <v>848</v>
      </c>
      <c r="K244" s="113" t="s">
        <v>922</v>
      </c>
      <c r="L244" s="114" t="s">
        <v>923</v>
      </c>
      <c r="M244" s="115" t="s">
        <v>308</v>
      </c>
      <c r="N244" s="118" t="s">
        <v>308</v>
      </c>
      <c r="O244" s="116" t="s">
        <v>308</v>
      </c>
      <c r="P244" s="116" t="s">
        <v>308</v>
      </c>
    </row>
    <row r="245" spans="1:16" x14ac:dyDescent="0.2">
      <c r="A245" s="110">
        <v>198</v>
      </c>
      <c r="B245" s="111" t="s">
        <v>676</v>
      </c>
      <c r="C245" s="112" t="s">
        <v>201</v>
      </c>
      <c r="D245" s="111" t="s">
        <v>306</v>
      </c>
      <c r="E245" s="111" t="s">
        <v>307</v>
      </c>
      <c r="F245" s="111" t="s">
        <v>63</v>
      </c>
      <c r="G245" s="159" t="s">
        <v>943</v>
      </c>
      <c r="H245" s="110" t="s">
        <v>863</v>
      </c>
      <c r="I245" s="110" t="s">
        <v>940</v>
      </c>
      <c r="J245" s="113" t="s">
        <v>696</v>
      </c>
      <c r="K245" s="113" t="s">
        <v>922</v>
      </c>
      <c r="L245" s="114" t="s">
        <v>923</v>
      </c>
      <c r="M245" s="115" t="s">
        <v>308</v>
      </c>
      <c r="N245" s="118" t="s">
        <v>308</v>
      </c>
      <c r="O245" s="116" t="s">
        <v>308</v>
      </c>
      <c r="P245" s="116" t="s">
        <v>308</v>
      </c>
    </row>
    <row r="246" spans="1:16" x14ac:dyDescent="0.2">
      <c r="A246" s="110">
        <v>199</v>
      </c>
      <c r="B246" s="111" t="s">
        <v>676</v>
      </c>
      <c r="C246" s="112" t="s">
        <v>201</v>
      </c>
      <c r="D246" s="111" t="s">
        <v>306</v>
      </c>
      <c r="E246" s="111" t="s">
        <v>307</v>
      </c>
      <c r="F246" s="111" t="s">
        <v>63</v>
      </c>
      <c r="G246" s="159" t="s">
        <v>154</v>
      </c>
      <c r="H246" s="110" t="s">
        <v>863</v>
      </c>
      <c r="I246" s="110" t="s">
        <v>686</v>
      </c>
      <c r="J246" s="113" t="s">
        <v>696</v>
      </c>
      <c r="K246" s="113" t="s">
        <v>922</v>
      </c>
      <c r="L246" s="114" t="s">
        <v>944</v>
      </c>
      <c r="M246" s="115" t="s">
        <v>308</v>
      </c>
      <c r="N246" s="118" t="s">
        <v>308</v>
      </c>
      <c r="O246" s="116" t="s">
        <v>308</v>
      </c>
      <c r="P246" s="116" t="s">
        <v>308</v>
      </c>
    </row>
    <row r="247" spans="1:16" x14ac:dyDescent="0.2">
      <c r="A247" s="130">
        <v>200</v>
      </c>
      <c r="B247" s="131" t="s">
        <v>676</v>
      </c>
      <c r="C247" s="132" t="s">
        <v>201</v>
      </c>
      <c r="D247" s="131" t="s">
        <v>306</v>
      </c>
      <c r="E247" s="131" t="s">
        <v>307</v>
      </c>
      <c r="F247" s="131" t="s">
        <v>63</v>
      </c>
      <c r="G247" s="160" t="s">
        <v>156</v>
      </c>
      <c r="H247" s="130" t="s">
        <v>863</v>
      </c>
      <c r="I247" s="130" t="s">
        <v>686</v>
      </c>
      <c r="J247" s="133" t="s">
        <v>696</v>
      </c>
      <c r="K247" s="133" t="s">
        <v>922</v>
      </c>
      <c r="L247" s="134" t="s">
        <v>945</v>
      </c>
      <c r="M247" s="135" t="s">
        <v>308</v>
      </c>
      <c r="N247" s="136" t="s">
        <v>308</v>
      </c>
      <c r="O247" s="148" t="s">
        <v>308</v>
      </c>
      <c r="P247" s="148" t="s">
        <v>308</v>
      </c>
    </row>
    <row r="248" spans="1:16" x14ac:dyDescent="0.2">
      <c r="A248" s="110">
        <v>201</v>
      </c>
      <c r="B248" s="111" t="s">
        <v>676</v>
      </c>
      <c r="C248" s="112" t="s">
        <v>201</v>
      </c>
      <c r="D248" s="111" t="s">
        <v>306</v>
      </c>
      <c r="E248" s="111" t="s">
        <v>946</v>
      </c>
      <c r="F248" s="111" t="s">
        <v>63</v>
      </c>
      <c r="G248" s="159" t="s">
        <v>947</v>
      </c>
      <c r="H248" s="110" t="s">
        <v>90</v>
      </c>
      <c r="I248" s="110" t="s">
        <v>204</v>
      </c>
      <c r="J248" s="113" t="s">
        <v>696</v>
      </c>
      <c r="K248" s="113" t="s">
        <v>922</v>
      </c>
      <c r="L248" s="114" t="s">
        <v>923</v>
      </c>
      <c r="M248" s="115" t="s">
        <v>308</v>
      </c>
      <c r="N248" s="118" t="s">
        <v>308</v>
      </c>
      <c r="O248" s="116" t="s">
        <v>696</v>
      </c>
      <c r="P248" s="116" t="s">
        <v>948</v>
      </c>
    </row>
    <row r="249" spans="1:16" x14ac:dyDescent="0.2">
      <c r="A249" s="110">
        <v>202</v>
      </c>
      <c r="B249" s="111" t="s">
        <v>676</v>
      </c>
      <c r="C249" s="112" t="s">
        <v>201</v>
      </c>
      <c r="D249" s="111" t="s">
        <v>306</v>
      </c>
      <c r="E249" s="111" t="s">
        <v>946</v>
      </c>
      <c r="F249" s="111" t="s">
        <v>63</v>
      </c>
      <c r="G249" s="159" t="s">
        <v>947</v>
      </c>
      <c r="H249" s="110" t="s">
        <v>90</v>
      </c>
      <c r="I249" s="110" t="s">
        <v>935</v>
      </c>
      <c r="J249" s="113" t="s">
        <v>696</v>
      </c>
      <c r="K249" s="113" t="s">
        <v>922</v>
      </c>
      <c r="L249" s="114" t="s">
        <v>923</v>
      </c>
      <c r="M249" s="115" t="s">
        <v>308</v>
      </c>
      <c r="N249" s="115" t="s">
        <v>308</v>
      </c>
      <c r="O249" s="116"/>
      <c r="P249" s="116"/>
    </row>
    <row r="250" spans="1:16" x14ac:dyDescent="0.2">
      <c r="A250" s="110">
        <v>203</v>
      </c>
      <c r="B250" s="111" t="s">
        <v>676</v>
      </c>
      <c r="C250" s="112" t="s">
        <v>201</v>
      </c>
      <c r="D250" s="111" t="s">
        <v>306</v>
      </c>
      <c r="E250" s="111" t="s">
        <v>946</v>
      </c>
      <c r="F250" s="111" t="s">
        <v>63</v>
      </c>
      <c r="G250" s="159" t="s">
        <v>947</v>
      </c>
      <c r="H250" s="110" t="s">
        <v>90</v>
      </c>
      <c r="I250" s="110" t="s">
        <v>686</v>
      </c>
      <c r="J250" s="113" t="s">
        <v>696</v>
      </c>
      <c r="K250" s="113" t="s">
        <v>949</v>
      </c>
      <c r="L250" s="114" t="s">
        <v>950</v>
      </c>
      <c r="M250" s="115" t="s">
        <v>696</v>
      </c>
      <c r="N250" s="115" t="s">
        <v>951</v>
      </c>
      <c r="O250" s="116" t="s">
        <v>696</v>
      </c>
      <c r="P250" s="116" t="s">
        <v>952</v>
      </c>
    </row>
    <row r="251" spans="1:16" x14ac:dyDescent="0.2">
      <c r="A251" s="110">
        <v>204</v>
      </c>
      <c r="B251" s="111" t="s">
        <v>676</v>
      </c>
      <c r="C251" s="112" t="s">
        <v>201</v>
      </c>
      <c r="D251" s="111" t="s">
        <v>306</v>
      </c>
      <c r="E251" s="111" t="s">
        <v>946</v>
      </c>
      <c r="F251" s="111" t="s">
        <v>63</v>
      </c>
      <c r="G251" s="111" t="s">
        <v>953</v>
      </c>
      <c r="H251" s="110" t="s">
        <v>863</v>
      </c>
      <c r="I251" s="110" t="s">
        <v>938</v>
      </c>
      <c r="J251" s="113" t="s">
        <v>696</v>
      </c>
      <c r="K251" s="113" t="s">
        <v>922</v>
      </c>
      <c r="L251" s="114" t="s">
        <v>923</v>
      </c>
      <c r="M251" s="115" t="s">
        <v>308</v>
      </c>
      <c r="N251" s="118" t="s">
        <v>308</v>
      </c>
      <c r="O251" s="119" t="s">
        <v>308</v>
      </c>
      <c r="P251" s="119" t="s">
        <v>308</v>
      </c>
    </row>
    <row r="252" spans="1:16" x14ac:dyDescent="0.2">
      <c r="A252" s="110">
        <v>205</v>
      </c>
      <c r="B252" s="111" t="s">
        <v>676</v>
      </c>
      <c r="C252" s="112" t="s">
        <v>201</v>
      </c>
      <c r="D252" s="111" t="s">
        <v>306</v>
      </c>
      <c r="E252" s="111" t="s">
        <v>946</v>
      </c>
      <c r="F252" s="111" t="s">
        <v>63</v>
      </c>
      <c r="G252" s="111" t="s">
        <v>954</v>
      </c>
      <c r="H252" s="110" t="s">
        <v>90</v>
      </c>
      <c r="I252" s="110">
        <v>2025</v>
      </c>
      <c r="J252" s="113" t="s">
        <v>696</v>
      </c>
      <c r="K252" s="113" t="s">
        <v>922</v>
      </c>
      <c r="L252" s="114" t="s">
        <v>923</v>
      </c>
      <c r="M252" s="115" t="s">
        <v>308</v>
      </c>
      <c r="N252" s="118" t="s">
        <v>308</v>
      </c>
      <c r="O252" s="119" t="s">
        <v>308</v>
      </c>
      <c r="P252" s="119" t="s">
        <v>308</v>
      </c>
    </row>
    <row r="253" spans="1:16" x14ac:dyDescent="0.2">
      <c r="A253" s="110">
        <v>206</v>
      </c>
      <c r="B253" s="111" t="s">
        <v>676</v>
      </c>
      <c r="C253" s="112" t="s">
        <v>201</v>
      </c>
      <c r="D253" s="111" t="s">
        <v>306</v>
      </c>
      <c r="E253" s="111" t="s">
        <v>946</v>
      </c>
      <c r="F253" s="111" t="s">
        <v>63</v>
      </c>
      <c r="G253" s="111" t="s">
        <v>954</v>
      </c>
      <c r="H253" s="110" t="s">
        <v>90</v>
      </c>
      <c r="I253" s="110">
        <v>2030</v>
      </c>
      <c r="J253" s="113" t="s">
        <v>696</v>
      </c>
      <c r="K253" s="113" t="s">
        <v>922</v>
      </c>
      <c r="L253" s="114" t="s">
        <v>923</v>
      </c>
      <c r="M253" s="115" t="s">
        <v>308</v>
      </c>
      <c r="N253" s="118" t="s">
        <v>308</v>
      </c>
      <c r="O253" s="119" t="s">
        <v>308</v>
      </c>
      <c r="P253" s="119" t="s">
        <v>308</v>
      </c>
    </row>
    <row r="254" spans="1:16" x14ac:dyDescent="0.2">
      <c r="A254" s="110">
        <v>207</v>
      </c>
      <c r="B254" s="111" t="s">
        <v>676</v>
      </c>
      <c r="C254" s="112" t="s">
        <v>201</v>
      </c>
      <c r="D254" s="111" t="s">
        <v>306</v>
      </c>
      <c r="E254" s="111" t="s">
        <v>946</v>
      </c>
      <c r="F254" s="111" t="s">
        <v>63</v>
      </c>
      <c r="G254" s="111" t="s">
        <v>954</v>
      </c>
      <c r="H254" s="110" t="s">
        <v>90</v>
      </c>
      <c r="I254" s="110">
        <v>2050</v>
      </c>
      <c r="J254" s="113" t="s">
        <v>848</v>
      </c>
      <c r="K254" s="113" t="s">
        <v>922</v>
      </c>
      <c r="L254" s="114" t="s">
        <v>923</v>
      </c>
      <c r="M254" s="115" t="s">
        <v>308</v>
      </c>
      <c r="N254" s="118" t="s">
        <v>308</v>
      </c>
      <c r="O254" s="119" t="s">
        <v>308</v>
      </c>
      <c r="P254" s="119" t="s">
        <v>308</v>
      </c>
    </row>
    <row r="255" spans="1:16" x14ac:dyDescent="0.2">
      <c r="A255" s="110">
        <v>208</v>
      </c>
      <c r="B255" s="111" t="s">
        <v>676</v>
      </c>
      <c r="C255" s="112" t="s">
        <v>201</v>
      </c>
      <c r="D255" s="111" t="s">
        <v>306</v>
      </c>
      <c r="E255" s="111" t="s">
        <v>946</v>
      </c>
      <c r="F255" s="111" t="s">
        <v>63</v>
      </c>
      <c r="G255" s="111" t="s">
        <v>954</v>
      </c>
      <c r="H255" s="110" t="s">
        <v>863</v>
      </c>
      <c r="I255" s="110" t="s">
        <v>940</v>
      </c>
      <c r="J255" s="113" t="s">
        <v>696</v>
      </c>
      <c r="K255" s="113" t="s">
        <v>922</v>
      </c>
      <c r="L255" s="114" t="s">
        <v>923</v>
      </c>
      <c r="M255" s="115" t="s">
        <v>308</v>
      </c>
      <c r="N255" s="118" t="s">
        <v>308</v>
      </c>
      <c r="O255" s="116" t="s">
        <v>308</v>
      </c>
      <c r="P255" s="116" t="s">
        <v>308</v>
      </c>
    </row>
    <row r="256" spans="1:16" x14ac:dyDescent="0.2">
      <c r="A256" s="110">
        <v>209</v>
      </c>
      <c r="B256" s="111" t="s">
        <v>676</v>
      </c>
      <c r="C256" s="112" t="s">
        <v>201</v>
      </c>
      <c r="D256" s="111" t="s">
        <v>306</v>
      </c>
      <c r="E256" s="111" t="s">
        <v>946</v>
      </c>
      <c r="F256" s="111" t="s">
        <v>63</v>
      </c>
      <c r="G256" s="111" t="s">
        <v>955</v>
      </c>
      <c r="H256" s="110" t="s">
        <v>90</v>
      </c>
      <c r="I256" s="110" t="s">
        <v>686</v>
      </c>
      <c r="J256" s="113" t="s">
        <v>696</v>
      </c>
      <c r="K256" s="113" t="s">
        <v>922</v>
      </c>
      <c r="L256" s="114" t="s">
        <v>956</v>
      </c>
      <c r="M256" s="115" t="s">
        <v>308</v>
      </c>
      <c r="N256" s="118" t="s">
        <v>308</v>
      </c>
      <c r="O256" s="116" t="s">
        <v>696</v>
      </c>
      <c r="P256" s="116" t="s">
        <v>957</v>
      </c>
    </row>
    <row r="257" spans="1:16" x14ac:dyDescent="0.2">
      <c r="A257" s="110">
        <v>210</v>
      </c>
      <c r="B257" s="111" t="s">
        <v>676</v>
      </c>
      <c r="C257" s="112" t="s">
        <v>201</v>
      </c>
      <c r="D257" s="111" t="s">
        <v>306</v>
      </c>
      <c r="E257" s="111" t="s">
        <v>946</v>
      </c>
      <c r="F257" s="111" t="s">
        <v>63</v>
      </c>
      <c r="G257" s="111" t="s">
        <v>958</v>
      </c>
      <c r="H257" s="110" t="s">
        <v>863</v>
      </c>
      <c r="I257" s="110" t="s">
        <v>204</v>
      </c>
      <c r="J257" s="113" t="s">
        <v>696</v>
      </c>
      <c r="K257" s="113" t="s">
        <v>922</v>
      </c>
      <c r="L257" s="114" t="s">
        <v>923</v>
      </c>
      <c r="M257" s="115" t="s">
        <v>308</v>
      </c>
      <c r="N257" s="118" t="s">
        <v>308</v>
      </c>
      <c r="O257" s="119" t="s">
        <v>308</v>
      </c>
      <c r="P257" s="119" t="s">
        <v>308</v>
      </c>
    </row>
    <row r="258" spans="1:16" x14ac:dyDescent="0.2">
      <c r="A258" s="110">
        <v>211</v>
      </c>
      <c r="B258" s="111" t="s">
        <v>676</v>
      </c>
      <c r="C258" s="112" t="s">
        <v>201</v>
      </c>
      <c r="D258" s="111" t="s">
        <v>306</v>
      </c>
      <c r="E258" s="111" t="s">
        <v>946</v>
      </c>
      <c r="F258" s="111" t="s">
        <v>63</v>
      </c>
      <c r="G258" s="111" t="s">
        <v>958</v>
      </c>
      <c r="H258" s="110" t="s">
        <v>863</v>
      </c>
      <c r="I258" s="110" t="s">
        <v>935</v>
      </c>
      <c r="J258" s="113" t="s">
        <v>696</v>
      </c>
      <c r="K258" s="113" t="s">
        <v>922</v>
      </c>
      <c r="L258" s="114" t="s">
        <v>923</v>
      </c>
      <c r="M258" s="115" t="s">
        <v>308</v>
      </c>
      <c r="N258" s="118" t="s">
        <v>308</v>
      </c>
      <c r="O258" s="119" t="s">
        <v>308</v>
      </c>
      <c r="P258" s="119" t="s">
        <v>308</v>
      </c>
    </row>
    <row r="259" spans="1:16" x14ac:dyDescent="0.2">
      <c r="A259" s="110">
        <v>212</v>
      </c>
      <c r="B259" s="111" t="s">
        <v>676</v>
      </c>
      <c r="C259" s="112" t="s">
        <v>201</v>
      </c>
      <c r="D259" s="111" t="s">
        <v>306</v>
      </c>
      <c r="E259" s="111" t="s">
        <v>946</v>
      </c>
      <c r="F259" s="111" t="s">
        <v>63</v>
      </c>
      <c r="G259" s="111" t="s">
        <v>958</v>
      </c>
      <c r="H259" s="110" t="s">
        <v>863</v>
      </c>
      <c r="I259" s="110" t="s">
        <v>686</v>
      </c>
      <c r="J259" s="113" t="s">
        <v>696</v>
      </c>
      <c r="K259" s="113" t="s">
        <v>949</v>
      </c>
      <c r="L259" s="114" t="s">
        <v>959</v>
      </c>
      <c r="M259" s="115" t="s">
        <v>308</v>
      </c>
      <c r="N259" s="118" t="s">
        <v>308</v>
      </c>
      <c r="O259" s="119" t="s">
        <v>308</v>
      </c>
      <c r="P259" s="119" t="s">
        <v>308</v>
      </c>
    </row>
    <row r="260" spans="1:16" x14ac:dyDescent="0.2">
      <c r="A260" s="110">
        <v>213</v>
      </c>
      <c r="B260" s="111" t="s">
        <v>676</v>
      </c>
      <c r="C260" s="112" t="s">
        <v>201</v>
      </c>
      <c r="D260" s="111" t="s">
        <v>306</v>
      </c>
      <c r="E260" s="111" t="s">
        <v>946</v>
      </c>
      <c r="F260" s="111" t="s">
        <v>63</v>
      </c>
      <c r="G260" s="111" t="s">
        <v>960</v>
      </c>
      <c r="H260" s="110" t="s">
        <v>863</v>
      </c>
      <c r="I260" s="110" t="s">
        <v>686</v>
      </c>
      <c r="J260" s="113" t="s">
        <v>696</v>
      </c>
      <c r="K260" s="113" t="s">
        <v>922</v>
      </c>
      <c r="L260" s="114" t="s">
        <v>923</v>
      </c>
      <c r="M260" s="115" t="s">
        <v>308</v>
      </c>
      <c r="N260" s="118" t="s">
        <v>308</v>
      </c>
      <c r="O260" s="119" t="s">
        <v>308</v>
      </c>
      <c r="P260" s="119" t="s">
        <v>308</v>
      </c>
    </row>
    <row r="261" spans="1:16" x14ac:dyDescent="0.2">
      <c r="A261" s="110">
        <v>214</v>
      </c>
      <c r="B261" s="111" t="s">
        <v>676</v>
      </c>
      <c r="C261" s="112" t="s">
        <v>201</v>
      </c>
      <c r="D261" s="111" t="s">
        <v>306</v>
      </c>
      <c r="E261" s="111" t="s">
        <v>946</v>
      </c>
      <c r="F261" s="111" t="s">
        <v>63</v>
      </c>
      <c r="G261" s="111" t="s">
        <v>961</v>
      </c>
      <c r="H261" s="110" t="s">
        <v>863</v>
      </c>
      <c r="I261" s="110">
        <v>2025</v>
      </c>
      <c r="J261" s="113" t="s">
        <v>696</v>
      </c>
      <c r="K261" s="113" t="s">
        <v>922</v>
      </c>
      <c r="L261" s="114" t="s">
        <v>923</v>
      </c>
      <c r="M261" s="115" t="s">
        <v>308</v>
      </c>
      <c r="N261" s="118" t="s">
        <v>308</v>
      </c>
      <c r="O261" s="119" t="s">
        <v>308</v>
      </c>
      <c r="P261" s="119" t="s">
        <v>308</v>
      </c>
    </row>
    <row r="262" spans="1:16" x14ac:dyDescent="0.2">
      <c r="A262" s="110">
        <v>215</v>
      </c>
      <c r="B262" s="111" t="s">
        <v>676</v>
      </c>
      <c r="C262" s="112" t="s">
        <v>201</v>
      </c>
      <c r="D262" s="111" t="s">
        <v>306</v>
      </c>
      <c r="E262" s="111" t="s">
        <v>946</v>
      </c>
      <c r="F262" s="111" t="s">
        <v>63</v>
      </c>
      <c r="G262" s="111" t="s">
        <v>961</v>
      </c>
      <c r="H262" s="110" t="s">
        <v>863</v>
      </c>
      <c r="I262" s="110">
        <v>2030</v>
      </c>
      <c r="J262" s="113" t="s">
        <v>696</v>
      </c>
      <c r="K262" s="113" t="s">
        <v>922</v>
      </c>
      <c r="L262" s="114" t="s">
        <v>923</v>
      </c>
      <c r="M262" s="115" t="s">
        <v>308</v>
      </c>
      <c r="N262" s="118" t="s">
        <v>308</v>
      </c>
      <c r="O262" s="119" t="s">
        <v>308</v>
      </c>
      <c r="P262" s="119" t="s">
        <v>308</v>
      </c>
    </row>
    <row r="263" spans="1:16" x14ac:dyDescent="0.2">
      <c r="A263" s="110">
        <v>216</v>
      </c>
      <c r="B263" s="111" t="s">
        <v>676</v>
      </c>
      <c r="C263" s="112" t="s">
        <v>201</v>
      </c>
      <c r="D263" s="111" t="s">
        <v>306</v>
      </c>
      <c r="E263" s="111" t="s">
        <v>946</v>
      </c>
      <c r="F263" s="111" t="s">
        <v>63</v>
      </c>
      <c r="G263" s="111" t="s">
        <v>961</v>
      </c>
      <c r="H263" s="110" t="s">
        <v>863</v>
      </c>
      <c r="I263" s="110">
        <v>2050</v>
      </c>
      <c r="J263" s="113" t="s">
        <v>848</v>
      </c>
      <c r="K263" s="113" t="s">
        <v>922</v>
      </c>
      <c r="L263" s="114" t="s">
        <v>923</v>
      </c>
      <c r="M263" s="115" t="s">
        <v>308</v>
      </c>
      <c r="N263" s="118" t="s">
        <v>308</v>
      </c>
      <c r="O263" s="119" t="s">
        <v>308</v>
      </c>
      <c r="P263" s="119" t="s">
        <v>308</v>
      </c>
    </row>
    <row r="264" spans="1:16" x14ac:dyDescent="0.2">
      <c r="A264" s="110">
        <v>217</v>
      </c>
      <c r="B264" s="111" t="s">
        <v>676</v>
      </c>
      <c r="C264" s="112" t="s">
        <v>201</v>
      </c>
      <c r="D264" s="111" t="s">
        <v>306</v>
      </c>
      <c r="E264" s="111" t="s">
        <v>946</v>
      </c>
      <c r="F264" s="111" t="s">
        <v>63</v>
      </c>
      <c r="G264" s="111" t="s">
        <v>961</v>
      </c>
      <c r="H264" s="110" t="s">
        <v>863</v>
      </c>
      <c r="I264" s="110" t="s">
        <v>940</v>
      </c>
      <c r="J264" s="113" t="s">
        <v>696</v>
      </c>
      <c r="K264" s="113" t="s">
        <v>922</v>
      </c>
      <c r="L264" s="114" t="s">
        <v>923</v>
      </c>
      <c r="M264" s="115" t="s">
        <v>308</v>
      </c>
      <c r="N264" s="115" t="s">
        <v>308</v>
      </c>
      <c r="O264" s="119" t="s">
        <v>308</v>
      </c>
      <c r="P264" s="119" t="s">
        <v>308</v>
      </c>
    </row>
    <row r="265" spans="1:16" x14ac:dyDescent="0.2">
      <c r="A265" s="110">
        <v>218</v>
      </c>
      <c r="B265" s="111" t="s">
        <v>676</v>
      </c>
      <c r="C265" s="112" t="s">
        <v>201</v>
      </c>
      <c r="D265" s="111" t="s">
        <v>306</v>
      </c>
      <c r="E265" s="111" t="s">
        <v>946</v>
      </c>
      <c r="F265" s="111" t="s">
        <v>63</v>
      </c>
      <c r="G265" s="111" t="s">
        <v>962</v>
      </c>
      <c r="H265" s="110" t="s">
        <v>77</v>
      </c>
      <c r="I265" s="110" t="s">
        <v>63</v>
      </c>
      <c r="J265" s="113" t="s">
        <v>696</v>
      </c>
      <c r="K265" s="113" t="s">
        <v>922</v>
      </c>
      <c r="L265" s="114" t="s">
        <v>963</v>
      </c>
      <c r="M265" s="115" t="s">
        <v>308</v>
      </c>
      <c r="N265" s="115" t="s">
        <v>308</v>
      </c>
      <c r="O265" s="116" t="s">
        <v>796</v>
      </c>
      <c r="P265" s="116" t="s">
        <v>964</v>
      </c>
    </row>
    <row r="266" spans="1:16" x14ac:dyDescent="0.2">
      <c r="A266" s="110">
        <v>219</v>
      </c>
      <c r="B266" s="111" t="s">
        <v>676</v>
      </c>
      <c r="C266" s="112" t="s">
        <v>201</v>
      </c>
      <c r="D266" s="111" t="s">
        <v>306</v>
      </c>
      <c r="E266" s="111" t="s">
        <v>946</v>
      </c>
      <c r="F266" s="111" t="s">
        <v>63</v>
      </c>
      <c r="G266" s="111" t="s">
        <v>798</v>
      </c>
      <c r="H266" s="110" t="s">
        <v>77</v>
      </c>
      <c r="I266" s="110" t="s">
        <v>63</v>
      </c>
      <c r="J266" s="113" t="s">
        <v>308</v>
      </c>
      <c r="K266" s="113" t="s">
        <v>308</v>
      </c>
      <c r="L266" s="114" t="s">
        <v>308</v>
      </c>
      <c r="M266" s="115" t="s">
        <v>308</v>
      </c>
      <c r="N266" s="115" t="s">
        <v>308</v>
      </c>
      <c r="O266" s="116" t="s">
        <v>696</v>
      </c>
      <c r="P266" s="116" t="s">
        <v>965</v>
      </c>
    </row>
    <row r="267" spans="1:16" x14ac:dyDescent="0.2">
      <c r="A267" s="110">
        <v>220</v>
      </c>
      <c r="B267" s="111" t="s">
        <v>676</v>
      </c>
      <c r="C267" s="112" t="s">
        <v>201</v>
      </c>
      <c r="D267" s="111" t="s">
        <v>306</v>
      </c>
      <c r="E267" s="111" t="s">
        <v>946</v>
      </c>
      <c r="F267" s="111" t="s">
        <v>63</v>
      </c>
      <c r="G267" s="111" t="s">
        <v>966</v>
      </c>
      <c r="H267" s="110" t="s">
        <v>77</v>
      </c>
      <c r="I267" s="110" t="s">
        <v>63</v>
      </c>
      <c r="J267" s="113" t="s">
        <v>308</v>
      </c>
      <c r="K267" s="113" t="s">
        <v>308</v>
      </c>
      <c r="L267" s="114" t="s">
        <v>308</v>
      </c>
      <c r="M267" s="115" t="s">
        <v>308</v>
      </c>
      <c r="N267" s="115" t="s">
        <v>308</v>
      </c>
      <c r="O267" s="116" t="s">
        <v>696</v>
      </c>
      <c r="P267" s="116" t="s">
        <v>967</v>
      </c>
    </row>
    <row r="268" spans="1:16" x14ac:dyDescent="0.2">
      <c r="A268" s="130">
        <v>221</v>
      </c>
      <c r="B268" s="131" t="s">
        <v>676</v>
      </c>
      <c r="C268" s="132" t="s">
        <v>201</v>
      </c>
      <c r="D268" s="131" t="s">
        <v>306</v>
      </c>
      <c r="E268" s="131" t="s">
        <v>946</v>
      </c>
      <c r="F268" s="131" t="s">
        <v>63</v>
      </c>
      <c r="G268" s="131" t="s">
        <v>968</v>
      </c>
      <c r="H268" s="130" t="s">
        <v>90</v>
      </c>
      <c r="I268" s="130" t="s">
        <v>686</v>
      </c>
      <c r="J268" s="133" t="s">
        <v>308</v>
      </c>
      <c r="K268" s="133" t="s">
        <v>308</v>
      </c>
      <c r="L268" s="134" t="s">
        <v>308</v>
      </c>
      <c r="M268" s="135" t="s">
        <v>696</v>
      </c>
      <c r="N268" s="135" t="s">
        <v>969</v>
      </c>
      <c r="O268" s="148" t="s">
        <v>308</v>
      </c>
      <c r="P268" s="148" t="s">
        <v>308</v>
      </c>
    </row>
    <row r="269" spans="1:16" x14ac:dyDescent="0.2">
      <c r="A269" s="110">
        <v>222</v>
      </c>
      <c r="B269" s="111" t="s">
        <v>676</v>
      </c>
      <c r="C269" s="112" t="s">
        <v>201</v>
      </c>
      <c r="D269" s="111" t="s">
        <v>306</v>
      </c>
      <c r="E269" s="111" t="s">
        <v>970</v>
      </c>
      <c r="F269" s="111" t="s">
        <v>63</v>
      </c>
      <c r="G269" s="111" t="s">
        <v>971</v>
      </c>
      <c r="H269" s="110" t="s">
        <v>90</v>
      </c>
      <c r="I269" s="110" t="s">
        <v>686</v>
      </c>
      <c r="J269" s="113" t="s">
        <v>796</v>
      </c>
      <c r="K269" s="113" t="s">
        <v>972</v>
      </c>
      <c r="L269" s="114" t="s">
        <v>973</v>
      </c>
      <c r="M269" s="115" t="s">
        <v>696</v>
      </c>
      <c r="N269" s="115" t="s">
        <v>974</v>
      </c>
      <c r="O269" s="116" t="s">
        <v>796</v>
      </c>
      <c r="P269" s="116" t="s">
        <v>975</v>
      </c>
    </row>
    <row r="270" spans="1:16" x14ac:dyDescent="0.2">
      <c r="A270" s="110">
        <v>223</v>
      </c>
      <c r="B270" s="111" t="s">
        <v>676</v>
      </c>
      <c r="C270" s="112" t="s">
        <v>201</v>
      </c>
      <c r="D270" s="111" t="s">
        <v>306</v>
      </c>
      <c r="E270" s="117" t="s">
        <v>970</v>
      </c>
      <c r="F270" s="111" t="s">
        <v>63</v>
      </c>
      <c r="G270" s="111" t="s">
        <v>976</v>
      </c>
      <c r="H270" s="110" t="s">
        <v>90</v>
      </c>
      <c r="I270" s="110" t="s">
        <v>204</v>
      </c>
      <c r="J270" s="113" t="s">
        <v>696</v>
      </c>
      <c r="K270" s="113" t="s">
        <v>922</v>
      </c>
      <c r="L270" s="114" t="s">
        <v>923</v>
      </c>
      <c r="M270" s="115" t="s">
        <v>308</v>
      </c>
      <c r="N270" s="118" t="s">
        <v>308</v>
      </c>
      <c r="O270" s="116" t="s">
        <v>696</v>
      </c>
      <c r="P270" s="116" t="s">
        <v>977</v>
      </c>
    </row>
    <row r="271" spans="1:16" x14ac:dyDescent="0.2">
      <c r="A271" s="110">
        <v>224</v>
      </c>
      <c r="B271" s="111" t="s">
        <v>676</v>
      </c>
      <c r="C271" s="112" t="s">
        <v>201</v>
      </c>
      <c r="D271" s="111" t="s">
        <v>306</v>
      </c>
      <c r="E271" s="117" t="s">
        <v>970</v>
      </c>
      <c r="F271" s="111" t="s">
        <v>63</v>
      </c>
      <c r="G271" s="111" t="s">
        <v>976</v>
      </c>
      <c r="H271" s="110" t="s">
        <v>90</v>
      </c>
      <c r="I271" s="110" t="s">
        <v>935</v>
      </c>
      <c r="J271" s="113" t="s">
        <v>696</v>
      </c>
      <c r="K271" s="113" t="s">
        <v>922</v>
      </c>
      <c r="L271" s="114" t="s">
        <v>923</v>
      </c>
      <c r="M271" s="115" t="s">
        <v>308</v>
      </c>
      <c r="N271" s="118" t="s">
        <v>308</v>
      </c>
      <c r="O271" s="116" t="s">
        <v>308</v>
      </c>
      <c r="P271" s="116" t="s">
        <v>308</v>
      </c>
    </row>
    <row r="272" spans="1:16" x14ac:dyDescent="0.2">
      <c r="A272" s="110">
        <v>225</v>
      </c>
      <c r="B272" s="111" t="s">
        <v>676</v>
      </c>
      <c r="C272" s="112" t="s">
        <v>201</v>
      </c>
      <c r="D272" s="111" t="s">
        <v>306</v>
      </c>
      <c r="E272" s="117" t="s">
        <v>970</v>
      </c>
      <c r="F272" s="111" t="s">
        <v>63</v>
      </c>
      <c r="G272" s="111" t="s">
        <v>976</v>
      </c>
      <c r="H272" s="110" t="s">
        <v>90</v>
      </c>
      <c r="I272" s="110" t="s">
        <v>686</v>
      </c>
      <c r="J272" s="113" t="s">
        <v>696</v>
      </c>
      <c r="K272" s="113" t="s">
        <v>972</v>
      </c>
      <c r="L272" s="114" t="s">
        <v>973</v>
      </c>
      <c r="M272" s="115" t="s">
        <v>308</v>
      </c>
      <c r="N272" s="118" t="s">
        <v>308</v>
      </c>
      <c r="O272" s="116" t="s">
        <v>696</v>
      </c>
      <c r="P272" s="116" t="s">
        <v>975</v>
      </c>
    </row>
    <row r="273" spans="1:16" x14ac:dyDescent="0.2">
      <c r="A273" s="110">
        <v>226</v>
      </c>
      <c r="B273" s="111" t="s">
        <v>676</v>
      </c>
      <c r="C273" s="112" t="s">
        <v>201</v>
      </c>
      <c r="D273" s="111" t="s">
        <v>306</v>
      </c>
      <c r="E273" s="117" t="s">
        <v>970</v>
      </c>
      <c r="F273" s="111" t="s">
        <v>63</v>
      </c>
      <c r="G273" s="111" t="s">
        <v>978</v>
      </c>
      <c r="H273" s="110" t="s">
        <v>863</v>
      </c>
      <c r="I273" s="110" t="s">
        <v>938</v>
      </c>
      <c r="J273" s="113" t="s">
        <v>696</v>
      </c>
      <c r="K273" s="113" t="s">
        <v>922</v>
      </c>
      <c r="L273" s="114" t="s">
        <v>923</v>
      </c>
      <c r="M273" s="115" t="s">
        <v>308</v>
      </c>
      <c r="N273" s="118" t="s">
        <v>308</v>
      </c>
      <c r="O273" s="116" t="s">
        <v>308</v>
      </c>
      <c r="P273" s="116" t="s">
        <v>308</v>
      </c>
    </row>
    <row r="274" spans="1:16" x14ac:dyDescent="0.2">
      <c r="A274" s="110">
        <v>227</v>
      </c>
      <c r="B274" s="111" t="s">
        <v>676</v>
      </c>
      <c r="C274" s="112" t="s">
        <v>201</v>
      </c>
      <c r="D274" s="111" t="s">
        <v>306</v>
      </c>
      <c r="E274" s="117" t="s">
        <v>970</v>
      </c>
      <c r="F274" s="111" t="s">
        <v>63</v>
      </c>
      <c r="G274" s="111" t="s">
        <v>979</v>
      </c>
      <c r="H274" s="110" t="s">
        <v>90</v>
      </c>
      <c r="I274" s="110">
        <v>2025</v>
      </c>
      <c r="J274" s="113" t="s">
        <v>696</v>
      </c>
      <c r="K274" s="113" t="s">
        <v>922</v>
      </c>
      <c r="L274" s="114" t="s">
        <v>923</v>
      </c>
      <c r="M274" s="115" t="s">
        <v>308</v>
      </c>
      <c r="N274" s="118" t="s">
        <v>308</v>
      </c>
      <c r="O274" s="116" t="s">
        <v>308</v>
      </c>
      <c r="P274" s="116" t="s">
        <v>308</v>
      </c>
    </row>
    <row r="275" spans="1:16" x14ac:dyDescent="0.2">
      <c r="A275" s="110">
        <v>228</v>
      </c>
      <c r="B275" s="111" t="s">
        <v>676</v>
      </c>
      <c r="C275" s="112" t="s">
        <v>201</v>
      </c>
      <c r="D275" s="111" t="s">
        <v>306</v>
      </c>
      <c r="E275" s="117" t="s">
        <v>970</v>
      </c>
      <c r="F275" s="111" t="s">
        <v>63</v>
      </c>
      <c r="G275" s="111" t="s">
        <v>979</v>
      </c>
      <c r="H275" s="110" t="s">
        <v>90</v>
      </c>
      <c r="I275" s="110">
        <v>2030</v>
      </c>
      <c r="J275" s="113" t="s">
        <v>696</v>
      </c>
      <c r="K275" s="113" t="s">
        <v>922</v>
      </c>
      <c r="L275" s="114" t="s">
        <v>923</v>
      </c>
      <c r="M275" s="115" t="s">
        <v>308</v>
      </c>
      <c r="N275" s="118" t="s">
        <v>308</v>
      </c>
      <c r="O275" s="116" t="s">
        <v>308</v>
      </c>
      <c r="P275" s="116" t="s">
        <v>308</v>
      </c>
    </row>
    <row r="276" spans="1:16" x14ac:dyDescent="0.2">
      <c r="A276" s="110">
        <v>229</v>
      </c>
      <c r="B276" s="111" t="s">
        <v>676</v>
      </c>
      <c r="C276" s="112" t="s">
        <v>201</v>
      </c>
      <c r="D276" s="111" t="s">
        <v>306</v>
      </c>
      <c r="E276" s="117" t="s">
        <v>970</v>
      </c>
      <c r="F276" s="111" t="s">
        <v>63</v>
      </c>
      <c r="G276" s="111" t="s">
        <v>979</v>
      </c>
      <c r="H276" s="110" t="s">
        <v>90</v>
      </c>
      <c r="I276" s="110">
        <v>2050</v>
      </c>
      <c r="J276" s="113" t="s">
        <v>848</v>
      </c>
      <c r="K276" s="113" t="s">
        <v>922</v>
      </c>
      <c r="L276" s="114" t="s">
        <v>923</v>
      </c>
      <c r="M276" s="115" t="s">
        <v>308</v>
      </c>
      <c r="N276" s="118" t="s">
        <v>308</v>
      </c>
      <c r="O276" s="116" t="s">
        <v>308</v>
      </c>
      <c r="P276" s="116" t="s">
        <v>308</v>
      </c>
    </row>
    <row r="277" spans="1:16" x14ac:dyDescent="0.2">
      <c r="A277" s="110">
        <v>230</v>
      </c>
      <c r="B277" s="111" t="s">
        <v>676</v>
      </c>
      <c r="C277" s="112" t="s">
        <v>201</v>
      </c>
      <c r="D277" s="111" t="s">
        <v>306</v>
      </c>
      <c r="E277" s="117" t="s">
        <v>970</v>
      </c>
      <c r="F277" s="111" t="s">
        <v>63</v>
      </c>
      <c r="G277" s="111" t="s">
        <v>979</v>
      </c>
      <c r="H277" s="110" t="s">
        <v>863</v>
      </c>
      <c r="I277" s="110" t="s">
        <v>940</v>
      </c>
      <c r="J277" s="113" t="s">
        <v>696</v>
      </c>
      <c r="K277" s="113" t="s">
        <v>922</v>
      </c>
      <c r="L277" s="114" t="s">
        <v>923</v>
      </c>
      <c r="M277" s="115" t="s">
        <v>308</v>
      </c>
      <c r="N277" s="118" t="s">
        <v>308</v>
      </c>
      <c r="O277" s="116" t="s">
        <v>308</v>
      </c>
      <c r="P277" s="116" t="s">
        <v>308</v>
      </c>
    </row>
    <row r="278" spans="1:16" x14ac:dyDescent="0.2">
      <c r="A278" s="110">
        <v>231</v>
      </c>
      <c r="B278" s="111" t="s">
        <v>676</v>
      </c>
      <c r="C278" s="112" t="s">
        <v>201</v>
      </c>
      <c r="D278" s="111" t="s">
        <v>306</v>
      </c>
      <c r="E278" s="117" t="s">
        <v>970</v>
      </c>
      <c r="F278" s="111" t="s">
        <v>63</v>
      </c>
      <c r="G278" s="111" t="s">
        <v>980</v>
      </c>
      <c r="H278" s="110" t="s">
        <v>90</v>
      </c>
      <c r="I278" s="110" t="s">
        <v>204</v>
      </c>
      <c r="J278" s="113" t="s">
        <v>696</v>
      </c>
      <c r="K278" s="113" t="s">
        <v>922</v>
      </c>
      <c r="L278" s="114" t="s">
        <v>923</v>
      </c>
      <c r="M278" s="115" t="s">
        <v>308</v>
      </c>
      <c r="N278" s="118" t="s">
        <v>308</v>
      </c>
      <c r="O278" s="116" t="s">
        <v>680</v>
      </c>
      <c r="P278" s="116" t="s">
        <v>977</v>
      </c>
    </row>
    <row r="279" spans="1:16" x14ac:dyDescent="0.2">
      <c r="A279" s="110">
        <v>232</v>
      </c>
      <c r="B279" s="111" t="s">
        <v>676</v>
      </c>
      <c r="C279" s="112" t="s">
        <v>201</v>
      </c>
      <c r="D279" s="111" t="s">
        <v>306</v>
      </c>
      <c r="E279" s="117" t="s">
        <v>970</v>
      </c>
      <c r="F279" s="111" t="s">
        <v>63</v>
      </c>
      <c r="G279" s="111" t="s">
        <v>980</v>
      </c>
      <c r="H279" s="110" t="s">
        <v>90</v>
      </c>
      <c r="I279" s="110" t="s">
        <v>935</v>
      </c>
      <c r="J279" s="113" t="s">
        <v>696</v>
      </c>
      <c r="K279" s="113" t="s">
        <v>922</v>
      </c>
      <c r="L279" s="114" t="s">
        <v>923</v>
      </c>
      <c r="M279" s="115" t="s">
        <v>308</v>
      </c>
      <c r="N279" s="118" t="s">
        <v>308</v>
      </c>
      <c r="O279" s="116" t="s">
        <v>308</v>
      </c>
      <c r="P279" s="116" t="s">
        <v>308</v>
      </c>
    </row>
    <row r="280" spans="1:16" x14ac:dyDescent="0.2">
      <c r="A280" s="110">
        <v>233</v>
      </c>
      <c r="B280" s="111" t="s">
        <v>676</v>
      </c>
      <c r="C280" s="112" t="s">
        <v>201</v>
      </c>
      <c r="D280" s="111" t="s">
        <v>306</v>
      </c>
      <c r="E280" s="117" t="s">
        <v>970</v>
      </c>
      <c r="F280" s="111" t="s">
        <v>63</v>
      </c>
      <c r="G280" s="111" t="s">
        <v>980</v>
      </c>
      <c r="H280" s="110" t="s">
        <v>90</v>
      </c>
      <c r="I280" s="110" t="s">
        <v>686</v>
      </c>
      <c r="J280" s="113" t="s">
        <v>696</v>
      </c>
      <c r="K280" s="113" t="s">
        <v>972</v>
      </c>
      <c r="L280" s="114" t="s">
        <v>981</v>
      </c>
      <c r="M280" s="115" t="s">
        <v>308</v>
      </c>
      <c r="N280" s="118" t="s">
        <v>308</v>
      </c>
      <c r="O280" s="116" t="s">
        <v>680</v>
      </c>
      <c r="P280" s="116" t="s">
        <v>982</v>
      </c>
    </row>
    <row r="281" spans="1:16" x14ac:dyDescent="0.2">
      <c r="A281" s="110">
        <v>234</v>
      </c>
      <c r="B281" s="111" t="s">
        <v>676</v>
      </c>
      <c r="C281" s="112" t="s">
        <v>201</v>
      </c>
      <c r="D281" s="111" t="s">
        <v>306</v>
      </c>
      <c r="E281" s="117" t="s">
        <v>970</v>
      </c>
      <c r="F281" s="111" t="s">
        <v>63</v>
      </c>
      <c r="G281" s="111" t="s">
        <v>983</v>
      </c>
      <c r="H281" s="110" t="s">
        <v>863</v>
      </c>
      <c r="I281" s="110" t="s">
        <v>938</v>
      </c>
      <c r="J281" s="113" t="s">
        <v>696</v>
      </c>
      <c r="K281" s="113" t="s">
        <v>922</v>
      </c>
      <c r="L281" s="114" t="s">
        <v>923</v>
      </c>
      <c r="M281" s="115" t="s">
        <v>308</v>
      </c>
      <c r="N281" s="118" t="s">
        <v>308</v>
      </c>
      <c r="O281" s="116" t="s">
        <v>308</v>
      </c>
      <c r="P281" s="116" t="s">
        <v>308</v>
      </c>
    </row>
    <row r="282" spans="1:16" x14ac:dyDescent="0.2">
      <c r="A282" s="110">
        <v>235</v>
      </c>
      <c r="B282" s="111" t="s">
        <v>676</v>
      </c>
      <c r="C282" s="112" t="s">
        <v>201</v>
      </c>
      <c r="D282" s="111" t="s">
        <v>306</v>
      </c>
      <c r="E282" s="117" t="s">
        <v>970</v>
      </c>
      <c r="F282" s="111" t="s">
        <v>63</v>
      </c>
      <c r="G282" s="111" t="s">
        <v>984</v>
      </c>
      <c r="H282" s="110" t="s">
        <v>90</v>
      </c>
      <c r="I282" s="110">
        <v>2025</v>
      </c>
      <c r="J282" s="113" t="s">
        <v>696</v>
      </c>
      <c r="K282" s="113" t="s">
        <v>922</v>
      </c>
      <c r="L282" s="114" t="s">
        <v>923</v>
      </c>
      <c r="M282" s="115" t="s">
        <v>308</v>
      </c>
      <c r="N282" s="118" t="s">
        <v>308</v>
      </c>
      <c r="O282" s="116" t="s">
        <v>308</v>
      </c>
      <c r="P282" s="116" t="s">
        <v>308</v>
      </c>
    </row>
    <row r="283" spans="1:16" x14ac:dyDescent="0.2">
      <c r="A283" s="110">
        <v>236</v>
      </c>
      <c r="B283" s="111" t="s">
        <v>676</v>
      </c>
      <c r="C283" s="112" t="s">
        <v>201</v>
      </c>
      <c r="D283" s="111" t="s">
        <v>306</v>
      </c>
      <c r="E283" s="117" t="s">
        <v>970</v>
      </c>
      <c r="F283" s="111" t="s">
        <v>63</v>
      </c>
      <c r="G283" s="111" t="s">
        <v>984</v>
      </c>
      <c r="H283" s="110" t="s">
        <v>90</v>
      </c>
      <c r="I283" s="110">
        <v>2030</v>
      </c>
      <c r="J283" s="113" t="s">
        <v>696</v>
      </c>
      <c r="K283" s="113" t="s">
        <v>922</v>
      </c>
      <c r="L283" s="114" t="s">
        <v>923</v>
      </c>
      <c r="M283" s="115" t="s">
        <v>308</v>
      </c>
      <c r="N283" s="118" t="s">
        <v>308</v>
      </c>
      <c r="O283" s="116" t="s">
        <v>308</v>
      </c>
      <c r="P283" s="116" t="s">
        <v>308</v>
      </c>
    </row>
    <row r="284" spans="1:16" x14ac:dyDescent="0.2">
      <c r="A284" s="110">
        <v>237</v>
      </c>
      <c r="B284" s="111" t="s">
        <v>676</v>
      </c>
      <c r="C284" s="112" t="s">
        <v>201</v>
      </c>
      <c r="D284" s="111" t="s">
        <v>306</v>
      </c>
      <c r="E284" s="117" t="s">
        <v>970</v>
      </c>
      <c r="F284" s="111" t="s">
        <v>63</v>
      </c>
      <c r="G284" s="111" t="s">
        <v>984</v>
      </c>
      <c r="H284" s="110" t="s">
        <v>90</v>
      </c>
      <c r="I284" s="110">
        <v>2050</v>
      </c>
      <c r="J284" s="113" t="s">
        <v>848</v>
      </c>
      <c r="K284" s="113" t="s">
        <v>922</v>
      </c>
      <c r="L284" s="114" t="s">
        <v>923</v>
      </c>
      <c r="M284" s="115" t="s">
        <v>308</v>
      </c>
      <c r="N284" s="118" t="s">
        <v>308</v>
      </c>
      <c r="O284" s="116" t="s">
        <v>308</v>
      </c>
      <c r="P284" s="116" t="s">
        <v>308</v>
      </c>
    </row>
    <row r="285" spans="1:16" x14ac:dyDescent="0.2">
      <c r="A285" s="110">
        <v>238</v>
      </c>
      <c r="B285" s="111" t="s">
        <v>676</v>
      </c>
      <c r="C285" s="112" t="s">
        <v>201</v>
      </c>
      <c r="D285" s="111" t="s">
        <v>306</v>
      </c>
      <c r="E285" s="117" t="s">
        <v>970</v>
      </c>
      <c r="F285" s="111" t="s">
        <v>63</v>
      </c>
      <c r="G285" s="111" t="s">
        <v>984</v>
      </c>
      <c r="H285" s="110" t="s">
        <v>863</v>
      </c>
      <c r="I285" s="110" t="s">
        <v>940</v>
      </c>
      <c r="J285" s="113" t="s">
        <v>696</v>
      </c>
      <c r="K285" s="113" t="s">
        <v>922</v>
      </c>
      <c r="L285" s="114" t="s">
        <v>923</v>
      </c>
      <c r="M285" s="115" t="s">
        <v>308</v>
      </c>
      <c r="N285" s="118" t="s">
        <v>308</v>
      </c>
      <c r="O285" s="116" t="s">
        <v>308</v>
      </c>
      <c r="P285" s="116" t="s">
        <v>308</v>
      </c>
    </row>
    <row r="286" spans="1:16" x14ac:dyDescent="0.2">
      <c r="A286" s="110">
        <v>239</v>
      </c>
      <c r="B286" s="111" t="s">
        <v>676</v>
      </c>
      <c r="C286" s="112" t="s">
        <v>201</v>
      </c>
      <c r="D286" s="111" t="s">
        <v>306</v>
      </c>
      <c r="E286" s="117" t="s">
        <v>970</v>
      </c>
      <c r="F286" s="111" t="s">
        <v>63</v>
      </c>
      <c r="G286" s="111" t="s">
        <v>955</v>
      </c>
      <c r="H286" s="110" t="s">
        <v>90</v>
      </c>
      <c r="I286" s="110" t="s">
        <v>686</v>
      </c>
      <c r="J286" s="113" t="s">
        <v>696</v>
      </c>
      <c r="K286" s="113" t="s">
        <v>922</v>
      </c>
      <c r="L286" s="114" t="s">
        <v>985</v>
      </c>
      <c r="M286" s="115" t="s">
        <v>308</v>
      </c>
      <c r="N286" s="118" t="s">
        <v>308</v>
      </c>
      <c r="O286" s="119" t="s">
        <v>308</v>
      </c>
      <c r="P286" s="119" t="s">
        <v>308</v>
      </c>
    </row>
    <row r="287" spans="1:16" x14ac:dyDescent="0.2">
      <c r="A287" s="110">
        <v>240</v>
      </c>
      <c r="B287" s="111" t="s">
        <v>676</v>
      </c>
      <c r="C287" s="112" t="s">
        <v>201</v>
      </c>
      <c r="D287" s="111" t="s">
        <v>306</v>
      </c>
      <c r="E287" s="117" t="s">
        <v>970</v>
      </c>
      <c r="F287" s="111" t="s">
        <v>63</v>
      </c>
      <c r="G287" s="111" t="s">
        <v>798</v>
      </c>
      <c r="H287" s="110" t="s">
        <v>77</v>
      </c>
      <c r="I287" s="110" t="s">
        <v>63</v>
      </c>
      <c r="J287" s="113" t="s">
        <v>308</v>
      </c>
      <c r="K287" s="113" t="s">
        <v>308</v>
      </c>
      <c r="L287" s="114" t="s">
        <v>308</v>
      </c>
      <c r="M287" s="115" t="s">
        <v>308</v>
      </c>
      <c r="N287" s="115" t="s">
        <v>308</v>
      </c>
      <c r="O287" s="116" t="s">
        <v>788</v>
      </c>
      <c r="P287" s="116" t="s">
        <v>986</v>
      </c>
    </row>
    <row r="288" spans="1:16" x14ac:dyDescent="0.2">
      <c r="A288" s="130">
        <v>241</v>
      </c>
      <c r="B288" s="131" t="s">
        <v>676</v>
      </c>
      <c r="C288" s="132" t="s">
        <v>201</v>
      </c>
      <c r="D288" s="131" t="s">
        <v>306</v>
      </c>
      <c r="E288" s="147" t="s">
        <v>970</v>
      </c>
      <c r="F288" s="131" t="s">
        <v>63</v>
      </c>
      <c r="G288" s="131" t="s">
        <v>987</v>
      </c>
      <c r="H288" s="130" t="s">
        <v>90</v>
      </c>
      <c r="I288" s="130" t="s">
        <v>686</v>
      </c>
      <c r="J288" s="133" t="s">
        <v>308</v>
      </c>
      <c r="K288" s="133" t="s">
        <v>308</v>
      </c>
      <c r="L288" s="134" t="s">
        <v>308</v>
      </c>
      <c r="M288" s="135" t="s">
        <v>696</v>
      </c>
      <c r="N288" s="135" t="s">
        <v>969</v>
      </c>
      <c r="O288" s="137" t="s">
        <v>308</v>
      </c>
      <c r="P288" s="137" t="s">
        <v>308</v>
      </c>
    </row>
    <row r="289" spans="1:16" x14ac:dyDescent="0.2">
      <c r="A289" s="110">
        <v>242</v>
      </c>
      <c r="B289" s="111" t="s">
        <v>676</v>
      </c>
      <c r="C289" s="112" t="s">
        <v>201</v>
      </c>
      <c r="D289" s="111" t="s">
        <v>306</v>
      </c>
      <c r="E289" s="111" t="s">
        <v>988</v>
      </c>
      <c r="F289" s="111" t="s">
        <v>63</v>
      </c>
      <c r="G289" s="111" t="s">
        <v>989</v>
      </c>
      <c r="H289" s="110" t="s">
        <v>90</v>
      </c>
      <c r="I289" s="110" t="s">
        <v>204</v>
      </c>
      <c r="J289" s="113" t="s">
        <v>696</v>
      </c>
      <c r="K289" s="113" t="s">
        <v>922</v>
      </c>
      <c r="L289" s="114" t="s">
        <v>923</v>
      </c>
      <c r="M289" s="115" t="s">
        <v>308</v>
      </c>
      <c r="N289" s="115" t="s">
        <v>308</v>
      </c>
      <c r="O289" s="119" t="s">
        <v>696</v>
      </c>
      <c r="P289" s="116" t="s">
        <v>990</v>
      </c>
    </row>
    <row r="290" spans="1:16" x14ac:dyDescent="0.2">
      <c r="A290" s="110">
        <v>243</v>
      </c>
      <c r="B290" s="111" t="s">
        <v>676</v>
      </c>
      <c r="C290" s="112" t="s">
        <v>201</v>
      </c>
      <c r="D290" s="111" t="s">
        <v>306</v>
      </c>
      <c r="E290" s="117" t="s">
        <v>988</v>
      </c>
      <c r="F290" s="111" t="s">
        <v>63</v>
      </c>
      <c r="G290" s="111" t="s">
        <v>989</v>
      </c>
      <c r="H290" s="110" t="s">
        <v>90</v>
      </c>
      <c r="I290" s="110" t="s">
        <v>935</v>
      </c>
      <c r="J290" s="113" t="s">
        <v>696</v>
      </c>
      <c r="K290" s="113" t="s">
        <v>922</v>
      </c>
      <c r="L290" s="114" t="s">
        <v>923</v>
      </c>
      <c r="M290" s="115" t="s">
        <v>308</v>
      </c>
      <c r="N290" s="115" t="s">
        <v>308</v>
      </c>
      <c r="O290" s="116" t="s">
        <v>308</v>
      </c>
      <c r="P290" s="116" t="s">
        <v>308</v>
      </c>
    </row>
    <row r="291" spans="1:16" x14ac:dyDescent="0.2">
      <c r="A291" s="110">
        <v>244</v>
      </c>
      <c r="B291" s="111" t="s">
        <v>676</v>
      </c>
      <c r="C291" s="112" t="s">
        <v>201</v>
      </c>
      <c r="D291" s="111" t="s">
        <v>306</v>
      </c>
      <c r="E291" s="117" t="s">
        <v>988</v>
      </c>
      <c r="F291" s="111" t="s">
        <v>63</v>
      </c>
      <c r="G291" s="111" t="s">
        <v>989</v>
      </c>
      <c r="H291" s="110" t="s">
        <v>90</v>
      </c>
      <c r="I291" s="110" t="s">
        <v>686</v>
      </c>
      <c r="J291" s="113" t="s">
        <v>696</v>
      </c>
      <c r="K291" s="113" t="s">
        <v>991</v>
      </c>
      <c r="L291" s="114" t="s">
        <v>992</v>
      </c>
      <c r="M291" s="115" t="s">
        <v>696</v>
      </c>
      <c r="N291" s="118" t="s">
        <v>993</v>
      </c>
      <c r="O291" s="119" t="s">
        <v>696</v>
      </c>
      <c r="P291" s="119" t="s">
        <v>994</v>
      </c>
    </row>
    <row r="292" spans="1:16" x14ac:dyDescent="0.2">
      <c r="A292" s="110">
        <v>245</v>
      </c>
      <c r="B292" s="111" t="s">
        <v>676</v>
      </c>
      <c r="C292" s="112" t="s">
        <v>201</v>
      </c>
      <c r="D292" s="111" t="s">
        <v>306</v>
      </c>
      <c r="E292" s="117" t="s">
        <v>988</v>
      </c>
      <c r="F292" s="111" t="s">
        <v>63</v>
      </c>
      <c r="G292" s="111" t="s">
        <v>995</v>
      </c>
      <c r="H292" s="110" t="s">
        <v>863</v>
      </c>
      <c r="I292" s="110" t="s">
        <v>938</v>
      </c>
      <c r="J292" s="113" t="s">
        <v>696</v>
      </c>
      <c r="K292" s="113" t="s">
        <v>922</v>
      </c>
      <c r="L292" s="114" t="s">
        <v>923</v>
      </c>
      <c r="M292" s="115" t="s">
        <v>308</v>
      </c>
      <c r="N292" s="118" t="s">
        <v>308</v>
      </c>
      <c r="O292" s="119" t="s">
        <v>308</v>
      </c>
      <c r="P292" s="119" t="s">
        <v>308</v>
      </c>
    </row>
    <row r="293" spans="1:16" x14ac:dyDescent="0.2">
      <c r="A293" s="110">
        <v>246</v>
      </c>
      <c r="B293" s="111" t="s">
        <v>676</v>
      </c>
      <c r="C293" s="112" t="s">
        <v>201</v>
      </c>
      <c r="D293" s="111" t="s">
        <v>306</v>
      </c>
      <c r="E293" s="117" t="s">
        <v>988</v>
      </c>
      <c r="F293" s="111" t="s">
        <v>63</v>
      </c>
      <c r="G293" s="111" t="s">
        <v>996</v>
      </c>
      <c r="H293" s="110" t="s">
        <v>90</v>
      </c>
      <c r="I293" s="110">
        <v>2025</v>
      </c>
      <c r="J293" s="113" t="s">
        <v>696</v>
      </c>
      <c r="K293" s="113" t="s">
        <v>922</v>
      </c>
      <c r="L293" s="114" t="s">
        <v>923</v>
      </c>
      <c r="M293" s="115" t="s">
        <v>308</v>
      </c>
      <c r="N293" s="118" t="s">
        <v>308</v>
      </c>
      <c r="O293" s="119" t="s">
        <v>308</v>
      </c>
      <c r="P293" s="119" t="s">
        <v>308</v>
      </c>
    </row>
    <row r="294" spans="1:16" x14ac:dyDescent="0.2">
      <c r="A294" s="110">
        <v>247</v>
      </c>
      <c r="B294" s="111" t="s">
        <v>676</v>
      </c>
      <c r="C294" s="112" t="s">
        <v>201</v>
      </c>
      <c r="D294" s="111" t="s">
        <v>306</v>
      </c>
      <c r="E294" s="117" t="s">
        <v>988</v>
      </c>
      <c r="F294" s="111" t="s">
        <v>63</v>
      </c>
      <c r="G294" s="111" t="s">
        <v>996</v>
      </c>
      <c r="H294" s="110" t="s">
        <v>90</v>
      </c>
      <c r="I294" s="110">
        <v>2030</v>
      </c>
      <c r="J294" s="113" t="s">
        <v>696</v>
      </c>
      <c r="K294" s="113" t="s">
        <v>922</v>
      </c>
      <c r="L294" s="114" t="s">
        <v>923</v>
      </c>
      <c r="M294" s="115" t="s">
        <v>308</v>
      </c>
      <c r="N294" s="118" t="s">
        <v>308</v>
      </c>
      <c r="O294" s="119" t="s">
        <v>308</v>
      </c>
      <c r="P294" s="119" t="s">
        <v>308</v>
      </c>
    </row>
    <row r="295" spans="1:16" x14ac:dyDescent="0.2">
      <c r="A295" s="110">
        <v>248</v>
      </c>
      <c r="B295" s="111" t="s">
        <v>676</v>
      </c>
      <c r="C295" s="112" t="s">
        <v>201</v>
      </c>
      <c r="D295" s="111" t="s">
        <v>306</v>
      </c>
      <c r="E295" s="117" t="s">
        <v>988</v>
      </c>
      <c r="F295" s="111" t="s">
        <v>63</v>
      </c>
      <c r="G295" s="111" t="s">
        <v>996</v>
      </c>
      <c r="H295" s="110" t="s">
        <v>90</v>
      </c>
      <c r="I295" s="110">
        <v>2050</v>
      </c>
      <c r="J295" s="113" t="s">
        <v>848</v>
      </c>
      <c r="K295" s="113" t="s">
        <v>922</v>
      </c>
      <c r="L295" s="114" t="s">
        <v>923</v>
      </c>
      <c r="M295" s="115" t="s">
        <v>308</v>
      </c>
      <c r="N295" s="118" t="s">
        <v>308</v>
      </c>
      <c r="O295" s="119" t="s">
        <v>308</v>
      </c>
      <c r="P295" s="119" t="s">
        <v>308</v>
      </c>
    </row>
    <row r="296" spans="1:16" x14ac:dyDescent="0.2">
      <c r="A296" s="110">
        <v>249</v>
      </c>
      <c r="B296" s="111" t="s">
        <v>676</v>
      </c>
      <c r="C296" s="112" t="s">
        <v>201</v>
      </c>
      <c r="D296" s="111" t="s">
        <v>306</v>
      </c>
      <c r="E296" s="117" t="s">
        <v>988</v>
      </c>
      <c r="F296" s="111" t="s">
        <v>63</v>
      </c>
      <c r="G296" s="111" t="s">
        <v>996</v>
      </c>
      <c r="H296" s="110" t="s">
        <v>863</v>
      </c>
      <c r="I296" s="110" t="s">
        <v>940</v>
      </c>
      <c r="J296" s="113" t="s">
        <v>696</v>
      </c>
      <c r="K296" s="113" t="s">
        <v>922</v>
      </c>
      <c r="L296" s="114" t="s">
        <v>923</v>
      </c>
      <c r="M296" s="115" t="s">
        <v>308</v>
      </c>
      <c r="N296" s="118" t="s">
        <v>308</v>
      </c>
      <c r="O296" s="119" t="s">
        <v>308</v>
      </c>
      <c r="P296" s="119" t="s">
        <v>308</v>
      </c>
    </row>
    <row r="297" spans="1:16" x14ac:dyDescent="0.2">
      <c r="A297" s="110">
        <v>250</v>
      </c>
      <c r="B297" s="111" t="s">
        <v>676</v>
      </c>
      <c r="C297" s="112" t="s">
        <v>201</v>
      </c>
      <c r="D297" s="111" t="s">
        <v>306</v>
      </c>
      <c r="E297" s="117" t="s">
        <v>988</v>
      </c>
      <c r="F297" s="111" t="s">
        <v>63</v>
      </c>
      <c r="G297" s="111" t="s">
        <v>997</v>
      </c>
      <c r="H297" s="110" t="s">
        <v>90</v>
      </c>
      <c r="I297" s="110" t="s">
        <v>686</v>
      </c>
      <c r="J297" s="113" t="s">
        <v>696</v>
      </c>
      <c r="K297" s="113" t="s">
        <v>922</v>
      </c>
      <c r="L297" s="114" t="s">
        <v>998</v>
      </c>
      <c r="M297" s="115" t="s">
        <v>308</v>
      </c>
      <c r="N297" s="118" t="s">
        <v>308</v>
      </c>
      <c r="O297" s="116" t="s">
        <v>696</v>
      </c>
      <c r="P297" s="116" t="s">
        <v>999</v>
      </c>
    </row>
    <row r="298" spans="1:16" x14ac:dyDescent="0.2">
      <c r="A298" s="110">
        <v>251</v>
      </c>
      <c r="B298" s="111" t="s">
        <v>676</v>
      </c>
      <c r="C298" s="112" t="s">
        <v>201</v>
      </c>
      <c r="D298" s="111" t="s">
        <v>306</v>
      </c>
      <c r="E298" s="117" t="s">
        <v>988</v>
      </c>
      <c r="F298" s="111" t="s">
        <v>63</v>
      </c>
      <c r="G298" s="111" t="s">
        <v>1000</v>
      </c>
      <c r="H298" s="110" t="s">
        <v>77</v>
      </c>
      <c r="I298" s="110" t="s">
        <v>63</v>
      </c>
      <c r="J298" s="113" t="s">
        <v>696</v>
      </c>
      <c r="K298" s="113" t="s">
        <v>922</v>
      </c>
      <c r="L298" s="114" t="s">
        <v>1001</v>
      </c>
      <c r="M298" s="115" t="s">
        <v>308</v>
      </c>
      <c r="N298" s="118" t="s">
        <v>308</v>
      </c>
      <c r="O298" s="116" t="s">
        <v>308</v>
      </c>
      <c r="P298" s="116" t="s">
        <v>308</v>
      </c>
    </row>
    <row r="299" spans="1:16" x14ac:dyDescent="0.2">
      <c r="A299" s="110">
        <v>252</v>
      </c>
      <c r="B299" s="111" t="s">
        <v>676</v>
      </c>
      <c r="C299" s="112" t="s">
        <v>201</v>
      </c>
      <c r="D299" s="111" t="s">
        <v>306</v>
      </c>
      <c r="E299" s="117" t="s">
        <v>988</v>
      </c>
      <c r="F299" s="111" t="s">
        <v>63</v>
      </c>
      <c r="G299" s="140" t="s">
        <v>167</v>
      </c>
      <c r="H299" s="110" t="s">
        <v>77</v>
      </c>
      <c r="I299" s="110" t="s">
        <v>63</v>
      </c>
      <c r="J299" s="113" t="s">
        <v>696</v>
      </c>
      <c r="K299" s="113" t="s">
        <v>922</v>
      </c>
      <c r="L299" s="114" t="s">
        <v>1002</v>
      </c>
      <c r="M299" s="115" t="s">
        <v>308</v>
      </c>
      <c r="N299" s="118" t="s">
        <v>308</v>
      </c>
      <c r="O299" s="116" t="s">
        <v>696</v>
      </c>
      <c r="P299" s="116" t="s">
        <v>1003</v>
      </c>
    </row>
    <row r="300" spans="1:16" x14ac:dyDescent="0.2">
      <c r="A300" s="110">
        <v>253</v>
      </c>
      <c r="B300" s="111" t="s">
        <v>676</v>
      </c>
      <c r="C300" s="112" t="s">
        <v>201</v>
      </c>
      <c r="D300" s="111" t="s">
        <v>306</v>
      </c>
      <c r="E300" s="117" t="s">
        <v>988</v>
      </c>
      <c r="F300" s="111" t="s">
        <v>63</v>
      </c>
      <c r="G300" s="111" t="s">
        <v>1004</v>
      </c>
      <c r="H300" s="110" t="s">
        <v>863</v>
      </c>
      <c r="I300" s="110" t="s">
        <v>63</v>
      </c>
      <c r="J300" s="113" t="s">
        <v>696</v>
      </c>
      <c r="K300" s="113" t="s">
        <v>922</v>
      </c>
      <c r="L300" s="114" t="s">
        <v>1005</v>
      </c>
      <c r="M300" s="115" t="s">
        <v>308</v>
      </c>
      <c r="N300" s="118" t="s">
        <v>308</v>
      </c>
      <c r="O300" s="116" t="s">
        <v>308</v>
      </c>
      <c r="P300" s="116" t="s">
        <v>308</v>
      </c>
    </row>
    <row r="301" spans="1:16" x14ac:dyDescent="0.2">
      <c r="A301" s="110">
        <v>254</v>
      </c>
      <c r="B301" s="111" t="s">
        <v>676</v>
      </c>
      <c r="C301" s="112" t="s">
        <v>201</v>
      </c>
      <c r="D301" s="111" t="s">
        <v>306</v>
      </c>
      <c r="E301" s="117" t="s">
        <v>988</v>
      </c>
      <c r="F301" s="111" t="s">
        <v>63</v>
      </c>
      <c r="G301" s="111" t="s">
        <v>798</v>
      </c>
      <c r="H301" s="110" t="s">
        <v>77</v>
      </c>
      <c r="I301" s="110" t="s">
        <v>63</v>
      </c>
      <c r="J301" s="113" t="s">
        <v>308</v>
      </c>
      <c r="K301" s="113" t="s">
        <v>308</v>
      </c>
      <c r="L301" s="114" t="s">
        <v>308</v>
      </c>
      <c r="M301" s="115" t="s">
        <v>308</v>
      </c>
      <c r="N301" s="118" t="s">
        <v>308</v>
      </c>
      <c r="O301" s="116" t="s">
        <v>696</v>
      </c>
      <c r="P301" s="116" t="s">
        <v>1006</v>
      </c>
    </row>
    <row r="302" spans="1:16" x14ac:dyDescent="0.2">
      <c r="A302" s="110">
        <v>255</v>
      </c>
      <c r="B302" s="111" t="s">
        <v>676</v>
      </c>
      <c r="C302" s="112" t="s">
        <v>201</v>
      </c>
      <c r="D302" s="111" t="s">
        <v>306</v>
      </c>
      <c r="E302" s="117" t="s">
        <v>988</v>
      </c>
      <c r="F302" s="111" t="s">
        <v>63</v>
      </c>
      <c r="G302" s="111" t="s">
        <v>1007</v>
      </c>
      <c r="H302" s="110" t="s">
        <v>90</v>
      </c>
      <c r="I302" s="110" t="s">
        <v>204</v>
      </c>
      <c r="J302" s="113" t="s">
        <v>696</v>
      </c>
      <c r="K302" s="113" t="s">
        <v>922</v>
      </c>
      <c r="L302" s="114" t="s">
        <v>923</v>
      </c>
      <c r="M302" s="115" t="s">
        <v>308</v>
      </c>
      <c r="N302" s="118" t="s">
        <v>308</v>
      </c>
      <c r="O302" s="116" t="s">
        <v>308</v>
      </c>
      <c r="P302" s="116" t="s">
        <v>308</v>
      </c>
    </row>
    <row r="303" spans="1:16" x14ac:dyDescent="0.2">
      <c r="A303" s="110">
        <v>256</v>
      </c>
      <c r="B303" s="111" t="s">
        <v>676</v>
      </c>
      <c r="C303" s="112" t="s">
        <v>201</v>
      </c>
      <c r="D303" s="111" t="s">
        <v>306</v>
      </c>
      <c r="E303" s="117" t="s">
        <v>988</v>
      </c>
      <c r="F303" s="111" t="s">
        <v>63</v>
      </c>
      <c r="G303" s="111" t="s">
        <v>1007</v>
      </c>
      <c r="H303" s="110" t="s">
        <v>90</v>
      </c>
      <c r="I303" s="110" t="s">
        <v>935</v>
      </c>
      <c r="J303" s="113" t="s">
        <v>696</v>
      </c>
      <c r="K303" s="113" t="s">
        <v>922</v>
      </c>
      <c r="L303" s="114" t="s">
        <v>923</v>
      </c>
      <c r="M303" s="115" t="s">
        <v>308</v>
      </c>
      <c r="N303" s="118" t="s">
        <v>308</v>
      </c>
      <c r="O303" s="116" t="s">
        <v>308</v>
      </c>
      <c r="P303" s="116" t="s">
        <v>308</v>
      </c>
    </row>
    <row r="304" spans="1:16" x14ac:dyDescent="0.2">
      <c r="A304" s="110">
        <v>257</v>
      </c>
      <c r="B304" s="111" t="s">
        <v>676</v>
      </c>
      <c r="C304" s="112" t="s">
        <v>201</v>
      </c>
      <c r="D304" s="111" t="s">
        <v>306</v>
      </c>
      <c r="E304" s="117" t="s">
        <v>988</v>
      </c>
      <c r="F304" s="111" t="s">
        <v>63</v>
      </c>
      <c r="G304" s="111" t="s">
        <v>1007</v>
      </c>
      <c r="H304" s="110" t="s">
        <v>90</v>
      </c>
      <c r="I304" s="110" t="s">
        <v>686</v>
      </c>
      <c r="J304" s="113" t="s">
        <v>696</v>
      </c>
      <c r="K304" s="113" t="s">
        <v>991</v>
      </c>
      <c r="L304" s="114" t="s">
        <v>1008</v>
      </c>
      <c r="M304" s="115" t="s">
        <v>308</v>
      </c>
      <c r="N304" s="118" t="s">
        <v>308</v>
      </c>
      <c r="O304" s="116" t="s">
        <v>308</v>
      </c>
      <c r="P304" s="116" t="s">
        <v>308</v>
      </c>
    </row>
    <row r="305" spans="1:16" x14ac:dyDescent="0.2">
      <c r="A305" s="110">
        <v>258</v>
      </c>
      <c r="B305" s="111" t="s">
        <v>676</v>
      </c>
      <c r="C305" s="112" t="s">
        <v>201</v>
      </c>
      <c r="D305" s="111" t="s">
        <v>306</v>
      </c>
      <c r="E305" s="117" t="s">
        <v>988</v>
      </c>
      <c r="F305" s="111" t="s">
        <v>63</v>
      </c>
      <c r="G305" s="111" t="s">
        <v>1009</v>
      </c>
      <c r="H305" s="110" t="s">
        <v>863</v>
      </c>
      <c r="I305" s="110" t="s">
        <v>938</v>
      </c>
      <c r="J305" s="113" t="s">
        <v>696</v>
      </c>
      <c r="K305" s="113" t="s">
        <v>922</v>
      </c>
      <c r="L305" s="114" t="s">
        <v>923</v>
      </c>
      <c r="M305" s="115" t="s">
        <v>308</v>
      </c>
      <c r="N305" s="118" t="s">
        <v>308</v>
      </c>
      <c r="O305" s="116" t="s">
        <v>308</v>
      </c>
      <c r="P305" s="116" t="s">
        <v>308</v>
      </c>
    </row>
    <row r="306" spans="1:16" x14ac:dyDescent="0.2">
      <c r="A306" s="110">
        <v>259</v>
      </c>
      <c r="B306" s="111" t="s">
        <v>676</v>
      </c>
      <c r="C306" s="112" t="s">
        <v>201</v>
      </c>
      <c r="D306" s="111" t="s">
        <v>306</v>
      </c>
      <c r="E306" s="117" t="s">
        <v>988</v>
      </c>
      <c r="F306" s="111" t="s">
        <v>63</v>
      </c>
      <c r="G306" s="111" t="s">
        <v>1010</v>
      </c>
      <c r="H306" s="110" t="s">
        <v>90</v>
      </c>
      <c r="I306" s="110">
        <v>2025</v>
      </c>
      <c r="J306" s="113" t="s">
        <v>696</v>
      </c>
      <c r="K306" s="113" t="s">
        <v>922</v>
      </c>
      <c r="L306" s="114" t="s">
        <v>923</v>
      </c>
      <c r="M306" s="115" t="s">
        <v>308</v>
      </c>
      <c r="N306" s="118" t="s">
        <v>308</v>
      </c>
      <c r="O306" s="116" t="s">
        <v>308</v>
      </c>
      <c r="P306" s="116" t="s">
        <v>308</v>
      </c>
    </row>
    <row r="307" spans="1:16" x14ac:dyDescent="0.2">
      <c r="A307" s="110">
        <v>260</v>
      </c>
      <c r="B307" s="111" t="s">
        <v>676</v>
      </c>
      <c r="C307" s="112" t="s">
        <v>201</v>
      </c>
      <c r="D307" s="111" t="s">
        <v>306</v>
      </c>
      <c r="E307" s="117" t="s">
        <v>988</v>
      </c>
      <c r="F307" s="111" t="s">
        <v>63</v>
      </c>
      <c r="G307" s="111" t="s">
        <v>1010</v>
      </c>
      <c r="H307" s="110" t="s">
        <v>90</v>
      </c>
      <c r="I307" s="110">
        <v>2030</v>
      </c>
      <c r="J307" s="113" t="s">
        <v>696</v>
      </c>
      <c r="K307" s="113" t="s">
        <v>922</v>
      </c>
      <c r="L307" s="114" t="s">
        <v>923</v>
      </c>
      <c r="M307" s="115" t="s">
        <v>308</v>
      </c>
      <c r="N307" s="118" t="s">
        <v>308</v>
      </c>
      <c r="O307" s="116" t="s">
        <v>308</v>
      </c>
      <c r="P307" s="116" t="s">
        <v>308</v>
      </c>
    </row>
    <row r="308" spans="1:16" x14ac:dyDescent="0.2">
      <c r="A308" s="110">
        <v>261</v>
      </c>
      <c r="B308" s="111" t="s">
        <v>676</v>
      </c>
      <c r="C308" s="112" t="s">
        <v>201</v>
      </c>
      <c r="D308" s="111" t="s">
        <v>306</v>
      </c>
      <c r="E308" s="117" t="s">
        <v>988</v>
      </c>
      <c r="F308" s="111" t="s">
        <v>63</v>
      </c>
      <c r="G308" s="111" t="s">
        <v>1010</v>
      </c>
      <c r="H308" s="110" t="s">
        <v>90</v>
      </c>
      <c r="I308" s="110">
        <v>2050</v>
      </c>
      <c r="J308" s="113" t="s">
        <v>848</v>
      </c>
      <c r="K308" s="113" t="s">
        <v>922</v>
      </c>
      <c r="L308" s="114" t="s">
        <v>923</v>
      </c>
      <c r="M308" s="115" t="s">
        <v>308</v>
      </c>
      <c r="N308" s="118" t="s">
        <v>308</v>
      </c>
      <c r="O308" s="116" t="s">
        <v>308</v>
      </c>
      <c r="P308" s="116" t="s">
        <v>308</v>
      </c>
    </row>
    <row r="309" spans="1:16" x14ac:dyDescent="0.2">
      <c r="A309" s="110">
        <v>262</v>
      </c>
      <c r="B309" s="111" t="s">
        <v>676</v>
      </c>
      <c r="C309" s="112" t="s">
        <v>201</v>
      </c>
      <c r="D309" s="111" t="s">
        <v>306</v>
      </c>
      <c r="E309" s="117" t="s">
        <v>988</v>
      </c>
      <c r="F309" s="111" t="s">
        <v>63</v>
      </c>
      <c r="G309" s="111" t="s">
        <v>1010</v>
      </c>
      <c r="H309" s="110" t="s">
        <v>863</v>
      </c>
      <c r="I309" s="110" t="s">
        <v>940</v>
      </c>
      <c r="J309" s="113" t="s">
        <v>696</v>
      </c>
      <c r="K309" s="113" t="s">
        <v>922</v>
      </c>
      <c r="L309" s="114" t="s">
        <v>923</v>
      </c>
      <c r="M309" s="115" t="s">
        <v>308</v>
      </c>
      <c r="N309" s="118" t="s">
        <v>308</v>
      </c>
      <c r="O309" s="116" t="s">
        <v>308</v>
      </c>
      <c r="P309" s="116" t="s">
        <v>308</v>
      </c>
    </row>
    <row r="310" spans="1:16" x14ac:dyDescent="0.2">
      <c r="A310" s="110">
        <v>263</v>
      </c>
      <c r="B310" s="111" t="s">
        <v>676</v>
      </c>
      <c r="C310" s="112" t="s">
        <v>201</v>
      </c>
      <c r="D310" s="111" t="s">
        <v>306</v>
      </c>
      <c r="E310" s="117" t="s">
        <v>988</v>
      </c>
      <c r="F310" s="111" t="s">
        <v>63</v>
      </c>
      <c r="G310" s="111" t="s">
        <v>1011</v>
      </c>
      <c r="H310" s="110" t="s">
        <v>90</v>
      </c>
      <c r="I310" s="110" t="s">
        <v>204</v>
      </c>
      <c r="J310" s="113" t="s">
        <v>848</v>
      </c>
      <c r="K310" s="113" t="s">
        <v>922</v>
      </c>
      <c r="L310" s="114" t="s">
        <v>923</v>
      </c>
      <c r="M310" s="115" t="s">
        <v>308</v>
      </c>
      <c r="N310" s="118" t="s">
        <v>308</v>
      </c>
      <c r="O310" s="116" t="s">
        <v>308</v>
      </c>
      <c r="P310" s="116" t="s">
        <v>308</v>
      </c>
    </row>
    <row r="311" spans="1:16" x14ac:dyDescent="0.2">
      <c r="A311" s="110">
        <v>264</v>
      </c>
      <c r="B311" s="111" t="s">
        <v>676</v>
      </c>
      <c r="C311" s="112" t="s">
        <v>201</v>
      </c>
      <c r="D311" s="111" t="s">
        <v>306</v>
      </c>
      <c r="E311" s="117" t="s">
        <v>988</v>
      </c>
      <c r="F311" s="111" t="s">
        <v>63</v>
      </c>
      <c r="G311" s="111" t="s">
        <v>1011</v>
      </c>
      <c r="H311" s="110" t="s">
        <v>90</v>
      </c>
      <c r="I311" s="110" t="s">
        <v>935</v>
      </c>
      <c r="J311" s="113" t="s">
        <v>848</v>
      </c>
      <c r="K311" s="113" t="s">
        <v>922</v>
      </c>
      <c r="L311" s="114" t="s">
        <v>923</v>
      </c>
      <c r="M311" s="115" t="s">
        <v>308</v>
      </c>
      <c r="N311" s="118" t="s">
        <v>308</v>
      </c>
      <c r="O311" s="116" t="s">
        <v>308</v>
      </c>
      <c r="P311" s="116" t="s">
        <v>308</v>
      </c>
    </row>
    <row r="312" spans="1:16" x14ac:dyDescent="0.2">
      <c r="A312" s="110">
        <v>265</v>
      </c>
      <c r="B312" s="111" t="s">
        <v>676</v>
      </c>
      <c r="C312" s="112" t="s">
        <v>201</v>
      </c>
      <c r="D312" s="111" t="s">
        <v>306</v>
      </c>
      <c r="E312" s="117" t="s">
        <v>988</v>
      </c>
      <c r="F312" s="111" t="s">
        <v>63</v>
      </c>
      <c r="G312" s="111" t="s">
        <v>1011</v>
      </c>
      <c r="H312" s="110" t="s">
        <v>90</v>
      </c>
      <c r="I312" s="110" t="s">
        <v>686</v>
      </c>
      <c r="J312" s="113" t="s">
        <v>848</v>
      </c>
      <c r="K312" s="113" t="s">
        <v>922</v>
      </c>
      <c r="L312" s="114" t="s">
        <v>923</v>
      </c>
      <c r="M312" s="115" t="s">
        <v>308</v>
      </c>
      <c r="N312" s="118" t="s">
        <v>308</v>
      </c>
      <c r="O312" s="116" t="s">
        <v>308</v>
      </c>
      <c r="P312" s="116" t="s">
        <v>308</v>
      </c>
    </row>
    <row r="313" spans="1:16" x14ac:dyDescent="0.2">
      <c r="A313" s="110">
        <v>266</v>
      </c>
      <c r="B313" s="111" t="s">
        <v>676</v>
      </c>
      <c r="C313" s="112" t="s">
        <v>201</v>
      </c>
      <c r="D313" s="111" t="s">
        <v>306</v>
      </c>
      <c r="E313" s="117" t="s">
        <v>988</v>
      </c>
      <c r="F313" s="111" t="s">
        <v>63</v>
      </c>
      <c r="G313" s="111" t="s">
        <v>1012</v>
      </c>
      <c r="H313" s="110" t="s">
        <v>863</v>
      </c>
      <c r="I313" s="110" t="s">
        <v>938</v>
      </c>
      <c r="J313" s="113" t="s">
        <v>848</v>
      </c>
      <c r="K313" s="113" t="s">
        <v>922</v>
      </c>
      <c r="L313" s="114" t="s">
        <v>923</v>
      </c>
      <c r="M313" s="115" t="s">
        <v>308</v>
      </c>
      <c r="N313" s="118" t="s">
        <v>308</v>
      </c>
      <c r="O313" s="116" t="s">
        <v>308</v>
      </c>
      <c r="P313" s="116" t="s">
        <v>308</v>
      </c>
    </row>
    <row r="314" spans="1:16" x14ac:dyDescent="0.2">
      <c r="A314" s="110">
        <v>267</v>
      </c>
      <c r="B314" s="111" t="s">
        <v>676</v>
      </c>
      <c r="C314" s="112" t="s">
        <v>201</v>
      </c>
      <c r="D314" s="111" t="s">
        <v>306</v>
      </c>
      <c r="E314" s="117" t="s">
        <v>988</v>
      </c>
      <c r="F314" s="111" t="s">
        <v>63</v>
      </c>
      <c r="G314" s="111" t="s">
        <v>1013</v>
      </c>
      <c r="H314" s="110" t="s">
        <v>90</v>
      </c>
      <c r="I314" s="110">
        <v>2025</v>
      </c>
      <c r="J314" s="113" t="s">
        <v>848</v>
      </c>
      <c r="K314" s="113" t="s">
        <v>922</v>
      </c>
      <c r="L314" s="114" t="s">
        <v>923</v>
      </c>
      <c r="M314" s="115" t="s">
        <v>308</v>
      </c>
      <c r="N314" s="118" t="s">
        <v>308</v>
      </c>
      <c r="O314" s="116" t="s">
        <v>308</v>
      </c>
      <c r="P314" s="116" t="s">
        <v>308</v>
      </c>
    </row>
    <row r="315" spans="1:16" x14ac:dyDescent="0.2">
      <c r="A315" s="110">
        <v>268</v>
      </c>
      <c r="B315" s="111" t="s">
        <v>676</v>
      </c>
      <c r="C315" s="112" t="s">
        <v>201</v>
      </c>
      <c r="D315" s="111" t="s">
        <v>306</v>
      </c>
      <c r="E315" s="117" t="s">
        <v>988</v>
      </c>
      <c r="F315" s="111" t="s">
        <v>63</v>
      </c>
      <c r="G315" s="111" t="s">
        <v>1013</v>
      </c>
      <c r="H315" s="110" t="s">
        <v>90</v>
      </c>
      <c r="I315" s="110">
        <v>2030</v>
      </c>
      <c r="J315" s="113" t="s">
        <v>848</v>
      </c>
      <c r="K315" s="113" t="s">
        <v>922</v>
      </c>
      <c r="L315" s="114" t="s">
        <v>923</v>
      </c>
      <c r="M315" s="115" t="s">
        <v>308</v>
      </c>
      <c r="N315" s="118" t="s">
        <v>308</v>
      </c>
      <c r="O315" s="116" t="s">
        <v>308</v>
      </c>
      <c r="P315" s="116" t="s">
        <v>308</v>
      </c>
    </row>
    <row r="316" spans="1:16" x14ac:dyDescent="0.2">
      <c r="A316" s="110">
        <v>269</v>
      </c>
      <c r="B316" s="111" t="s">
        <v>676</v>
      </c>
      <c r="C316" s="112" t="s">
        <v>201</v>
      </c>
      <c r="D316" s="111" t="s">
        <v>306</v>
      </c>
      <c r="E316" s="117" t="s">
        <v>988</v>
      </c>
      <c r="F316" s="111" t="s">
        <v>63</v>
      </c>
      <c r="G316" s="111" t="s">
        <v>1013</v>
      </c>
      <c r="H316" s="110" t="s">
        <v>90</v>
      </c>
      <c r="I316" s="110">
        <v>2050</v>
      </c>
      <c r="J316" s="113" t="s">
        <v>848</v>
      </c>
      <c r="K316" s="113" t="s">
        <v>922</v>
      </c>
      <c r="L316" s="114" t="s">
        <v>923</v>
      </c>
      <c r="M316" s="115" t="s">
        <v>308</v>
      </c>
      <c r="N316" s="118" t="s">
        <v>308</v>
      </c>
      <c r="O316" s="116" t="s">
        <v>308</v>
      </c>
      <c r="P316" s="116" t="s">
        <v>308</v>
      </c>
    </row>
    <row r="317" spans="1:16" x14ac:dyDescent="0.2">
      <c r="A317" s="110">
        <v>270</v>
      </c>
      <c r="B317" s="111" t="s">
        <v>676</v>
      </c>
      <c r="C317" s="112" t="s">
        <v>201</v>
      </c>
      <c r="D317" s="111" t="s">
        <v>306</v>
      </c>
      <c r="E317" s="117" t="s">
        <v>988</v>
      </c>
      <c r="F317" s="111" t="s">
        <v>63</v>
      </c>
      <c r="G317" s="111" t="s">
        <v>1013</v>
      </c>
      <c r="H317" s="110" t="s">
        <v>863</v>
      </c>
      <c r="I317" s="110" t="s">
        <v>940</v>
      </c>
      <c r="J317" s="113" t="s">
        <v>848</v>
      </c>
      <c r="K317" s="113" t="s">
        <v>922</v>
      </c>
      <c r="L317" s="114" t="s">
        <v>923</v>
      </c>
      <c r="M317" s="115" t="s">
        <v>308</v>
      </c>
      <c r="N317" s="118" t="s">
        <v>308</v>
      </c>
      <c r="O317" s="116" t="s">
        <v>308</v>
      </c>
      <c r="P317" s="116" t="s">
        <v>308</v>
      </c>
    </row>
    <row r="318" spans="1:16" x14ac:dyDescent="0.2">
      <c r="A318" s="110">
        <v>271</v>
      </c>
      <c r="B318" s="111" t="s">
        <v>676</v>
      </c>
      <c r="C318" s="112" t="s">
        <v>201</v>
      </c>
      <c r="D318" s="111" t="s">
        <v>306</v>
      </c>
      <c r="E318" s="117" t="s">
        <v>988</v>
      </c>
      <c r="F318" s="111" t="s">
        <v>63</v>
      </c>
      <c r="G318" s="111" t="s">
        <v>1014</v>
      </c>
      <c r="H318" s="110" t="s">
        <v>90</v>
      </c>
      <c r="I318" s="110" t="s">
        <v>204</v>
      </c>
      <c r="J318" s="113" t="s">
        <v>696</v>
      </c>
      <c r="K318" s="113" t="s">
        <v>922</v>
      </c>
      <c r="L318" s="114" t="s">
        <v>923</v>
      </c>
      <c r="M318" s="115" t="s">
        <v>308</v>
      </c>
      <c r="N318" s="118" t="s">
        <v>308</v>
      </c>
      <c r="O318" s="116" t="s">
        <v>308</v>
      </c>
      <c r="P318" s="116" t="s">
        <v>308</v>
      </c>
    </row>
    <row r="319" spans="1:16" x14ac:dyDescent="0.2">
      <c r="A319" s="110">
        <v>272</v>
      </c>
      <c r="B319" s="111" t="s">
        <v>676</v>
      </c>
      <c r="C319" s="112" t="s">
        <v>201</v>
      </c>
      <c r="D319" s="111" t="s">
        <v>306</v>
      </c>
      <c r="E319" s="117" t="s">
        <v>988</v>
      </c>
      <c r="F319" s="111" t="s">
        <v>63</v>
      </c>
      <c r="G319" s="111" t="s">
        <v>1014</v>
      </c>
      <c r="H319" s="110" t="s">
        <v>90</v>
      </c>
      <c r="I319" s="110" t="s">
        <v>935</v>
      </c>
      <c r="J319" s="113" t="s">
        <v>696</v>
      </c>
      <c r="K319" s="113" t="s">
        <v>922</v>
      </c>
      <c r="L319" s="114" t="s">
        <v>923</v>
      </c>
      <c r="M319" s="115" t="s">
        <v>308</v>
      </c>
      <c r="N319" s="118" t="s">
        <v>308</v>
      </c>
      <c r="O319" s="116" t="s">
        <v>308</v>
      </c>
      <c r="P319" s="116" t="s">
        <v>308</v>
      </c>
    </row>
    <row r="320" spans="1:16" x14ac:dyDescent="0.2">
      <c r="A320" s="110">
        <v>273</v>
      </c>
      <c r="B320" s="111" t="s">
        <v>676</v>
      </c>
      <c r="C320" s="112" t="s">
        <v>201</v>
      </c>
      <c r="D320" s="111" t="s">
        <v>306</v>
      </c>
      <c r="E320" s="117" t="s">
        <v>988</v>
      </c>
      <c r="F320" s="111" t="s">
        <v>63</v>
      </c>
      <c r="G320" s="111" t="s">
        <v>1014</v>
      </c>
      <c r="H320" s="110" t="s">
        <v>90</v>
      </c>
      <c r="I320" s="110" t="s">
        <v>686</v>
      </c>
      <c r="J320" s="113" t="s">
        <v>696</v>
      </c>
      <c r="K320" s="113" t="s">
        <v>991</v>
      </c>
      <c r="L320" s="114" t="s">
        <v>1015</v>
      </c>
      <c r="M320" s="115" t="s">
        <v>308</v>
      </c>
      <c r="N320" s="118" t="s">
        <v>308</v>
      </c>
      <c r="O320" s="116" t="s">
        <v>308</v>
      </c>
      <c r="P320" s="116" t="s">
        <v>308</v>
      </c>
    </row>
    <row r="321" spans="1:16" x14ac:dyDescent="0.2">
      <c r="A321" s="110">
        <v>274</v>
      </c>
      <c r="B321" s="111" t="s">
        <v>676</v>
      </c>
      <c r="C321" s="112" t="s">
        <v>201</v>
      </c>
      <c r="D321" s="111" t="s">
        <v>306</v>
      </c>
      <c r="E321" s="117" t="s">
        <v>988</v>
      </c>
      <c r="F321" s="111" t="s">
        <v>63</v>
      </c>
      <c r="G321" s="111" t="s">
        <v>1016</v>
      </c>
      <c r="H321" s="110" t="s">
        <v>863</v>
      </c>
      <c r="I321" s="110" t="s">
        <v>938</v>
      </c>
      <c r="J321" s="113" t="s">
        <v>696</v>
      </c>
      <c r="K321" s="113" t="s">
        <v>922</v>
      </c>
      <c r="L321" s="114" t="s">
        <v>923</v>
      </c>
      <c r="M321" s="115" t="s">
        <v>308</v>
      </c>
      <c r="N321" s="118" t="s">
        <v>308</v>
      </c>
      <c r="O321" s="116" t="s">
        <v>308</v>
      </c>
      <c r="P321" s="116" t="s">
        <v>308</v>
      </c>
    </row>
    <row r="322" spans="1:16" x14ac:dyDescent="0.2">
      <c r="A322" s="110">
        <v>275</v>
      </c>
      <c r="B322" s="111" t="s">
        <v>676</v>
      </c>
      <c r="C322" s="112" t="s">
        <v>201</v>
      </c>
      <c r="D322" s="111" t="s">
        <v>306</v>
      </c>
      <c r="E322" s="117" t="s">
        <v>988</v>
      </c>
      <c r="F322" s="111" t="s">
        <v>63</v>
      </c>
      <c r="G322" s="111" t="s">
        <v>1017</v>
      </c>
      <c r="H322" s="110" t="s">
        <v>90</v>
      </c>
      <c r="I322" s="110">
        <v>2025</v>
      </c>
      <c r="J322" s="113" t="s">
        <v>696</v>
      </c>
      <c r="K322" s="113" t="s">
        <v>922</v>
      </c>
      <c r="L322" s="114" t="s">
        <v>923</v>
      </c>
      <c r="M322" s="115" t="s">
        <v>308</v>
      </c>
      <c r="N322" s="118" t="s">
        <v>308</v>
      </c>
      <c r="O322" s="116" t="s">
        <v>308</v>
      </c>
      <c r="P322" s="116" t="s">
        <v>308</v>
      </c>
    </row>
    <row r="323" spans="1:16" x14ac:dyDescent="0.2">
      <c r="A323" s="110">
        <v>276</v>
      </c>
      <c r="B323" s="111" t="s">
        <v>676</v>
      </c>
      <c r="C323" s="112" t="s">
        <v>201</v>
      </c>
      <c r="D323" s="111" t="s">
        <v>306</v>
      </c>
      <c r="E323" s="117" t="s">
        <v>988</v>
      </c>
      <c r="F323" s="111" t="s">
        <v>63</v>
      </c>
      <c r="G323" s="111" t="s">
        <v>1017</v>
      </c>
      <c r="H323" s="110" t="s">
        <v>90</v>
      </c>
      <c r="I323" s="110">
        <v>2030</v>
      </c>
      <c r="J323" s="113" t="s">
        <v>696</v>
      </c>
      <c r="K323" s="113" t="s">
        <v>922</v>
      </c>
      <c r="L323" s="114" t="s">
        <v>923</v>
      </c>
      <c r="M323" s="115" t="s">
        <v>308</v>
      </c>
      <c r="N323" s="118" t="s">
        <v>308</v>
      </c>
      <c r="O323" s="116" t="s">
        <v>308</v>
      </c>
      <c r="P323" s="116" t="s">
        <v>308</v>
      </c>
    </row>
    <row r="324" spans="1:16" x14ac:dyDescent="0.2">
      <c r="A324" s="110">
        <v>277</v>
      </c>
      <c r="B324" s="111" t="s">
        <v>676</v>
      </c>
      <c r="C324" s="112" t="s">
        <v>201</v>
      </c>
      <c r="D324" s="111" t="s">
        <v>306</v>
      </c>
      <c r="E324" s="117" t="s">
        <v>988</v>
      </c>
      <c r="F324" s="111" t="s">
        <v>63</v>
      </c>
      <c r="G324" s="111" t="s">
        <v>1017</v>
      </c>
      <c r="H324" s="110" t="s">
        <v>90</v>
      </c>
      <c r="I324" s="110">
        <v>2050</v>
      </c>
      <c r="J324" s="113" t="s">
        <v>848</v>
      </c>
      <c r="K324" s="113" t="s">
        <v>922</v>
      </c>
      <c r="L324" s="114" t="s">
        <v>923</v>
      </c>
      <c r="M324" s="115" t="s">
        <v>308</v>
      </c>
      <c r="N324" s="118" t="s">
        <v>308</v>
      </c>
      <c r="O324" s="116" t="s">
        <v>308</v>
      </c>
      <c r="P324" s="116" t="s">
        <v>308</v>
      </c>
    </row>
    <row r="325" spans="1:16" x14ac:dyDescent="0.2">
      <c r="A325" s="110">
        <v>278</v>
      </c>
      <c r="B325" s="111" t="s">
        <v>676</v>
      </c>
      <c r="C325" s="112" t="s">
        <v>201</v>
      </c>
      <c r="D325" s="111" t="s">
        <v>306</v>
      </c>
      <c r="E325" s="117" t="s">
        <v>988</v>
      </c>
      <c r="F325" s="111" t="s">
        <v>63</v>
      </c>
      <c r="G325" s="111" t="s">
        <v>1017</v>
      </c>
      <c r="H325" s="110" t="s">
        <v>863</v>
      </c>
      <c r="I325" s="110" t="s">
        <v>940</v>
      </c>
      <c r="J325" s="113" t="s">
        <v>696</v>
      </c>
      <c r="K325" s="113" t="s">
        <v>922</v>
      </c>
      <c r="L325" s="114" t="s">
        <v>923</v>
      </c>
      <c r="M325" s="115" t="s">
        <v>308</v>
      </c>
      <c r="N325" s="118" t="s">
        <v>308</v>
      </c>
      <c r="O325" s="116" t="s">
        <v>308</v>
      </c>
      <c r="P325" s="116" t="s">
        <v>308</v>
      </c>
    </row>
    <row r="326" spans="1:16" x14ac:dyDescent="0.2">
      <c r="A326" s="110">
        <v>279</v>
      </c>
      <c r="B326" s="111" t="s">
        <v>676</v>
      </c>
      <c r="C326" s="112" t="s">
        <v>201</v>
      </c>
      <c r="D326" s="111" t="s">
        <v>306</v>
      </c>
      <c r="E326" s="117" t="s">
        <v>988</v>
      </c>
      <c r="F326" s="111" t="s">
        <v>63</v>
      </c>
      <c r="G326" s="111" t="s">
        <v>1018</v>
      </c>
      <c r="H326" s="110" t="s">
        <v>90</v>
      </c>
      <c r="I326" s="110" t="s">
        <v>204</v>
      </c>
      <c r="J326" s="113" t="s">
        <v>696</v>
      </c>
      <c r="K326" s="113" t="s">
        <v>922</v>
      </c>
      <c r="L326" s="114" t="s">
        <v>923</v>
      </c>
      <c r="M326" s="115" t="s">
        <v>308</v>
      </c>
      <c r="N326" s="118" t="s">
        <v>308</v>
      </c>
      <c r="O326" s="116" t="s">
        <v>308</v>
      </c>
      <c r="P326" s="116" t="s">
        <v>308</v>
      </c>
    </row>
    <row r="327" spans="1:16" x14ac:dyDescent="0.2">
      <c r="A327" s="110">
        <v>280</v>
      </c>
      <c r="B327" s="111" t="s">
        <v>676</v>
      </c>
      <c r="C327" s="112" t="s">
        <v>201</v>
      </c>
      <c r="D327" s="111" t="s">
        <v>306</v>
      </c>
      <c r="E327" s="117" t="s">
        <v>988</v>
      </c>
      <c r="F327" s="111" t="s">
        <v>63</v>
      </c>
      <c r="G327" s="111" t="s">
        <v>1018</v>
      </c>
      <c r="H327" s="110" t="s">
        <v>90</v>
      </c>
      <c r="I327" s="110" t="s">
        <v>935</v>
      </c>
      <c r="J327" s="113" t="s">
        <v>696</v>
      </c>
      <c r="K327" s="113" t="s">
        <v>922</v>
      </c>
      <c r="L327" s="114" t="s">
        <v>923</v>
      </c>
      <c r="M327" s="115" t="s">
        <v>308</v>
      </c>
      <c r="N327" s="118" t="s">
        <v>308</v>
      </c>
      <c r="O327" s="116" t="s">
        <v>308</v>
      </c>
      <c r="P327" s="116" t="s">
        <v>308</v>
      </c>
    </row>
    <row r="328" spans="1:16" x14ac:dyDescent="0.2">
      <c r="A328" s="110">
        <v>281</v>
      </c>
      <c r="B328" s="111" t="s">
        <v>676</v>
      </c>
      <c r="C328" s="112" t="s">
        <v>201</v>
      </c>
      <c r="D328" s="111" t="s">
        <v>306</v>
      </c>
      <c r="E328" s="117" t="s">
        <v>988</v>
      </c>
      <c r="F328" s="111" t="s">
        <v>63</v>
      </c>
      <c r="G328" s="111" t="s">
        <v>1018</v>
      </c>
      <c r="H328" s="110" t="s">
        <v>90</v>
      </c>
      <c r="I328" s="110" t="s">
        <v>686</v>
      </c>
      <c r="J328" s="113" t="s">
        <v>696</v>
      </c>
      <c r="K328" s="113" t="s">
        <v>991</v>
      </c>
      <c r="L328" s="114" t="s">
        <v>1019</v>
      </c>
      <c r="M328" s="115" t="s">
        <v>308</v>
      </c>
      <c r="N328" s="118" t="s">
        <v>308</v>
      </c>
      <c r="O328" s="116" t="s">
        <v>308</v>
      </c>
      <c r="P328" s="116" t="s">
        <v>308</v>
      </c>
    </row>
    <row r="329" spans="1:16" x14ac:dyDescent="0.2">
      <c r="A329" s="110">
        <v>282</v>
      </c>
      <c r="B329" s="111" t="s">
        <v>676</v>
      </c>
      <c r="C329" s="112" t="s">
        <v>201</v>
      </c>
      <c r="D329" s="111" t="s">
        <v>306</v>
      </c>
      <c r="E329" s="117" t="s">
        <v>988</v>
      </c>
      <c r="F329" s="111" t="s">
        <v>63</v>
      </c>
      <c r="G329" s="111" t="s">
        <v>1020</v>
      </c>
      <c r="H329" s="110" t="s">
        <v>863</v>
      </c>
      <c r="I329" s="110" t="s">
        <v>938</v>
      </c>
      <c r="J329" s="113" t="s">
        <v>696</v>
      </c>
      <c r="K329" s="113" t="s">
        <v>922</v>
      </c>
      <c r="L329" s="114" t="s">
        <v>923</v>
      </c>
      <c r="M329" s="115" t="s">
        <v>308</v>
      </c>
      <c r="N329" s="118" t="s">
        <v>308</v>
      </c>
      <c r="O329" s="116" t="s">
        <v>308</v>
      </c>
      <c r="P329" s="116" t="s">
        <v>308</v>
      </c>
    </row>
    <row r="330" spans="1:16" x14ac:dyDescent="0.2">
      <c r="A330" s="110">
        <v>283</v>
      </c>
      <c r="B330" s="111" t="s">
        <v>676</v>
      </c>
      <c r="C330" s="112" t="s">
        <v>201</v>
      </c>
      <c r="D330" s="111" t="s">
        <v>306</v>
      </c>
      <c r="E330" s="117" t="s">
        <v>988</v>
      </c>
      <c r="F330" s="111" t="s">
        <v>63</v>
      </c>
      <c r="G330" s="111" t="s">
        <v>1021</v>
      </c>
      <c r="H330" s="110" t="s">
        <v>90</v>
      </c>
      <c r="I330" s="110">
        <v>2025</v>
      </c>
      <c r="J330" s="113" t="s">
        <v>696</v>
      </c>
      <c r="K330" s="113" t="s">
        <v>922</v>
      </c>
      <c r="L330" s="114" t="s">
        <v>923</v>
      </c>
      <c r="M330" s="115" t="s">
        <v>308</v>
      </c>
      <c r="N330" s="118" t="s">
        <v>308</v>
      </c>
      <c r="O330" s="116" t="s">
        <v>308</v>
      </c>
      <c r="P330" s="116" t="s">
        <v>308</v>
      </c>
    </row>
    <row r="331" spans="1:16" x14ac:dyDescent="0.2">
      <c r="A331" s="110">
        <v>284</v>
      </c>
      <c r="B331" s="111" t="s">
        <v>676</v>
      </c>
      <c r="C331" s="112" t="s">
        <v>201</v>
      </c>
      <c r="D331" s="111" t="s">
        <v>306</v>
      </c>
      <c r="E331" s="117" t="s">
        <v>988</v>
      </c>
      <c r="F331" s="111" t="s">
        <v>63</v>
      </c>
      <c r="G331" s="111" t="s">
        <v>1021</v>
      </c>
      <c r="H331" s="110" t="s">
        <v>90</v>
      </c>
      <c r="I331" s="110">
        <v>2030</v>
      </c>
      <c r="J331" s="113" t="s">
        <v>696</v>
      </c>
      <c r="K331" s="113" t="s">
        <v>922</v>
      </c>
      <c r="L331" s="114" t="s">
        <v>923</v>
      </c>
      <c r="M331" s="115" t="s">
        <v>308</v>
      </c>
      <c r="N331" s="118" t="s">
        <v>308</v>
      </c>
      <c r="O331" s="116" t="s">
        <v>308</v>
      </c>
      <c r="P331" s="116" t="s">
        <v>308</v>
      </c>
    </row>
    <row r="332" spans="1:16" x14ac:dyDescent="0.2">
      <c r="A332" s="110">
        <v>285</v>
      </c>
      <c r="B332" s="111" t="s">
        <v>676</v>
      </c>
      <c r="C332" s="112" t="s">
        <v>201</v>
      </c>
      <c r="D332" s="111" t="s">
        <v>306</v>
      </c>
      <c r="E332" s="117" t="s">
        <v>988</v>
      </c>
      <c r="F332" s="111" t="s">
        <v>63</v>
      </c>
      <c r="G332" s="111" t="s">
        <v>1021</v>
      </c>
      <c r="H332" s="110" t="s">
        <v>90</v>
      </c>
      <c r="I332" s="110">
        <v>2050</v>
      </c>
      <c r="J332" s="113" t="s">
        <v>848</v>
      </c>
      <c r="K332" s="113" t="s">
        <v>922</v>
      </c>
      <c r="L332" s="114" t="s">
        <v>923</v>
      </c>
      <c r="M332" s="115" t="s">
        <v>308</v>
      </c>
      <c r="N332" s="118" t="s">
        <v>308</v>
      </c>
      <c r="O332" s="116" t="s">
        <v>308</v>
      </c>
      <c r="P332" s="116" t="s">
        <v>308</v>
      </c>
    </row>
    <row r="333" spans="1:16" x14ac:dyDescent="0.2">
      <c r="A333" s="110">
        <v>286</v>
      </c>
      <c r="B333" s="111" t="s">
        <v>676</v>
      </c>
      <c r="C333" s="112" t="s">
        <v>201</v>
      </c>
      <c r="D333" s="111" t="s">
        <v>306</v>
      </c>
      <c r="E333" s="117" t="s">
        <v>988</v>
      </c>
      <c r="F333" s="111" t="s">
        <v>63</v>
      </c>
      <c r="G333" s="111" t="s">
        <v>1021</v>
      </c>
      <c r="H333" s="110" t="s">
        <v>863</v>
      </c>
      <c r="I333" s="110" t="s">
        <v>940</v>
      </c>
      <c r="J333" s="113" t="s">
        <v>696</v>
      </c>
      <c r="K333" s="113" t="s">
        <v>922</v>
      </c>
      <c r="L333" s="114" t="s">
        <v>923</v>
      </c>
      <c r="M333" s="115" t="s">
        <v>308</v>
      </c>
      <c r="N333" s="118" t="s">
        <v>308</v>
      </c>
      <c r="O333" s="116" t="s">
        <v>308</v>
      </c>
      <c r="P333" s="116" t="s">
        <v>308</v>
      </c>
    </row>
    <row r="334" spans="1:16" x14ac:dyDescent="0.2">
      <c r="A334" s="110">
        <v>287</v>
      </c>
      <c r="B334" s="111" t="s">
        <v>676</v>
      </c>
      <c r="C334" s="112" t="s">
        <v>201</v>
      </c>
      <c r="D334" s="111" t="s">
        <v>306</v>
      </c>
      <c r="E334" s="117" t="s">
        <v>988</v>
      </c>
      <c r="F334" s="111" t="s">
        <v>63</v>
      </c>
      <c r="G334" s="111" t="s">
        <v>1022</v>
      </c>
      <c r="H334" s="110" t="s">
        <v>90</v>
      </c>
      <c r="I334" s="110" t="s">
        <v>204</v>
      </c>
      <c r="J334" s="113" t="s">
        <v>696</v>
      </c>
      <c r="K334" s="113" t="s">
        <v>922</v>
      </c>
      <c r="L334" s="114" t="s">
        <v>923</v>
      </c>
      <c r="M334" s="115" t="s">
        <v>308</v>
      </c>
      <c r="N334" s="118" t="s">
        <v>308</v>
      </c>
      <c r="O334" s="116" t="s">
        <v>308</v>
      </c>
      <c r="P334" s="116" t="s">
        <v>308</v>
      </c>
    </row>
    <row r="335" spans="1:16" x14ac:dyDescent="0.2">
      <c r="A335" s="110">
        <v>288</v>
      </c>
      <c r="B335" s="111" t="s">
        <v>676</v>
      </c>
      <c r="C335" s="112" t="s">
        <v>201</v>
      </c>
      <c r="D335" s="111" t="s">
        <v>306</v>
      </c>
      <c r="E335" s="117" t="s">
        <v>988</v>
      </c>
      <c r="F335" s="111" t="s">
        <v>63</v>
      </c>
      <c r="G335" s="111" t="s">
        <v>1022</v>
      </c>
      <c r="H335" s="110" t="s">
        <v>90</v>
      </c>
      <c r="I335" s="110" t="s">
        <v>935</v>
      </c>
      <c r="J335" s="113" t="s">
        <v>696</v>
      </c>
      <c r="K335" s="113" t="s">
        <v>922</v>
      </c>
      <c r="L335" s="114" t="s">
        <v>923</v>
      </c>
      <c r="M335" s="115" t="s">
        <v>308</v>
      </c>
      <c r="N335" s="118" t="s">
        <v>308</v>
      </c>
      <c r="O335" s="116" t="s">
        <v>308</v>
      </c>
      <c r="P335" s="116" t="s">
        <v>308</v>
      </c>
    </row>
    <row r="336" spans="1:16" x14ac:dyDescent="0.2">
      <c r="A336" s="110">
        <v>289</v>
      </c>
      <c r="B336" s="111" t="s">
        <v>676</v>
      </c>
      <c r="C336" s="112" t="s">
        <v>201</v>
      </c>
      <c r="D336" s="111" t="s">
        <v>306</v>
      </c>
      <c r="E336" s="117" t="s">
        <v>988</v>
      </c>
      <c r="F336" s="111" t="s">
        <v>63</v>
      </c>
      <c r="G336" s="111" t="s">
        <v>1022</v>
      </c>
      <c r="H336" s="110" t="s">
        <v>90</v>
      </c>
      <c r="I336" s="110" t="s">
        <v>686</v>
      </c>
      <c r="J336" s="113" t="s">
        <v>696</v>
      </c>
      <c r="K336" s="113" t="s">
        <v>991</v>
      </c>
      <c r="L336" s="114" t="s">
        <v>1023</v>
      </c>
      <c r="M336" s="115" t="s">
        <v>308</v>
      </c>
      <c r="N336" s="118" t="s">
        <v>308</v>
      </c>
      <c r="O336" s="116" t="s">
        <v>308</v>
      </c>
      <c r="P336" s="116" t="s">
        <v>308</v>
      </c>
    </row>
    <row r="337" spans="1:16" x14ac:dyDescent="0.2">
      <c r="A337" s="110">
        <v>290</v>
      </c>
      <c r="B337" s="111" t="s">
        <v>676</v>
      </c>
      <c r="C337" s="112" t="s">
        <v>201</v>
      </c>
      <c r="D337" s="111" t="s">
        <v>306</v>
      </c>
      <c r="E337" s="117" t="s">
        <v>988</v>
      </c>
      <c r="F337" s="111" t="s">
        <v>63</v>
      </c>
      <c r="G337" s="111" t="s">
        <v>1024</v>
      </c>
      <c r="H337" s="110" t="s">
        <v>863</v>
      </c>
      <c r="I337" s="110" t="s">
        <v>938</v>
      </c>
      <c r="J337" s="113" t="s">
        <v>696</v>
      </c>
      <c r="K337" s="113" t="s">
        <v>922</v>
      </c>
      <c r="L337" s="114" t="s">
        <v>923</v>
      </c>
      <c r="M337" s="115" t="s">
        <v>308</v>
      </c>
      <c r="N337" s="118" t="s">
        <v>308</v>
      </c>
      <c r="O337" s="116" t="s">
        <v>308</v>
      </c>
      <c r="P337" s="116" t="s">
        <v>308</v>
      </c>
    </row>
    <row r="338" spans="1:16" x14ac:dyDescent="0.2">
      <c r="A338" s="110">
        <v>291</v>
      </c>
      <c r="B338" s="111" t="s">
        <v>676</v>
      </c>
      <c r="C338" s="112" t="s">
        <v>201</v>
      </c>
      <c r="D338" s="111" t="s">
        <v>306</v>
      </c>
      <c r="E338" s="117" t="s">
        <v>988</v>
      </c>
      <c r="F338" s="111" t="s">
        <v>63</v>
      </c>
      <c r="G338" s="111" t="s">
        <v>1025</v>
      </c>
      <c r="H338" s="110" t="s">
        <v>90</v>
      </c>
      <c r="I338" s="110">
        <v>2025</v>
      </c>
      <c r="J338" s="113" t="s">
        <v>696</v>
      </c>
      <c r="K338" s="113" t="s">
        <v>922</v>
      </c>
      <c r="L338" s="114" t="s">
        <v>923</v>
      </c>
      <c r="M338" s="115" t="s">
        <v>308</v>
      </c>
      <c r="N338" s="118" t="s">
        <v>308</v>
      </c>
      <c r="O338" s="116" t="s">
        <v>308</v>
      </c>
      <c r="P338" s="116" t="s">
        <v>308</v>
      </c>
    </row>
    <row r="339" spans="1:16" x14ac:dyDescent="0.2">
      <c r="A339" s="110">
        <v>292</v>
      </c>
      <c r="B339" s="111" t="s">
        <v>676</v>
      </c>
      <c r="C339" s="112" t="s">
        <v>201</v>
      </c>
      <c r="D339" s="111" t="s">
        <v>306</v>
      </c>
      <c r="E339" s="117" t="s">
        <v>988</v>
      </c>
      <c r="F339" s="111" t="s">
        <v>63</v>
      </c>
      <c r="G339" s="111" t="s">
        <v>1025</v>
      </c>
      <c r="H339" s="110" t="s">
        <v>90</v>
      </c>
      <c r="I339" s="110">
        <v>2030</v>
      </c>
      <c r="J339" s="113" t="s">
        <v>696</v>
      </c>
      <c r="K339" s="113" t="s">
        <v>922</v>
      </c>
      <c r="L339" s="114" t="s">
        <v>923</v>
      </c>
      <c r="M339" s="115" t="s">
        <v>308</v>
      </c>
      <c r="N339" s="118" t="s">
        <v>308</v>
      </c>
      <c r="O339" s="116" t="s">
        <v>308</v>
      </c>
      <c r="P339" s="116" t="s">
        <v>308</v>
      </c>
    </row>
    <row r="340" spans="1:16" x14ac:dyDescent="0.2">
      <c r="A340" s="110">
        <v>293</v>
      </c>
      <c r="B340" s="111" t="s">
        <v>676</v>
      </c>
      <c r="C340" s="112" t="s">
        <v>201</v>
      </c>
      <c r="D340" s="111" t="s">
        <v>306</v>
      </c>
      <c r="E340" s="117" t="s">
        <v>988</v>
      </c>
      <c r="F340" s="111" t="s">
        <v>63</v>
      </c>
      <c r="G340" s="111" t="s">
        <v>1025</v>
      </c>
      <c r="H340" s="110" t="s">
        <v>90</v>
      </c>
      <c r="I340" s="110">
        <v>2050</v>
      </c>
      <c r="J340" s="113" t="s">
        <v>848</v>
      </c>
      <c r="K340" s="113" t="s">
        <v>922</v>
      </c>
      <c r="L340" s="114" t="s">
        <v>923</v>
      </c>
      <c r="M340" s="115" t="s">
        <v>308</v>
      </c>
      <c r="N340" s="118" t="s">
        <v>308</v>
      </c>
      <c r="O340" s="116" t="s">
        <v>308</v>
      </c>
      <c r="P340" s="116" t="s">
        <v>308</v>
      </c>
    </row>
    <row r="341" spans="1:16" x14ac:dyDescent="0.2">
      <c r="A341" s="110">
        <v>294</v>
      </c>
      <c r="B341" s="111" t="s">
        <v>676</v>
      </c>
      <c r="C341" s="112" t="s">
        <v>201</v>
      </c>
      <c r="D341" s="111" t="s">
        <v>306</v>
      </c>
      <c r="E341" s="117" t="s">
        <v>988</v>
      </c>
      <c r="F341" s="111" t="s">
        <v>63</v>
      </c>
      <c r="G341" s="111" t="s">
        <v>1025</v>
      </c>
      <c r="H341" s="110" t="s">
        <v>863</v>
      </c>
      <c r="I341" s="110" t="s">
        <v>940</v>
      </c>
      <c r="J341" s="113" t="s">
        <v>696</v>
      </c>
      <c r="K341" s="113" t="s">
        <v>922</v>
      </c>
      <c r="L341" s="114" t="s">
        <v>923</v>
      </c>
      <c r="M341" s="115" t="s">
        <v>308</v>
      </c>
      <c r="N341" s="118" t="s">
        <v>308</v>
      </c>
      <c r="O341" s="116" t="s">
        <v>308</v>
      </c>
      <c r="P341" s="116" t="s">
        <v>308</v>
      </c>
    </row>
    <row r="342" spans="1:16" x14ac:dyDescent="0.2">
      <c r="A342" s="110">
        <v>295</v>
      </c>
      <c r="B342" s="111" t="s">
        <v>676</v>
      </c>
      <c r="C342" s="112" t="s">
        <v>201</v>
      </c>
      <c r="D342" s="111" t="s">
        <v>306</v>
      </c>
      <c r="E342" s="117" t="s">
        <v>988</v>
      </c>
      <c r="F342" s="111" t="s">
        <v>63</v>
      </c>
      <c r="G342" s="111" t="s">
        <v>1026</v>
      </c>
      <c r="H342" s="110" t="s">
        <v>90</v>
      </c>
      <c r="I342" s="110" t="s">
        <v>204</v>
      </c>
      <c r="J342" s="113" t="s">
        <v>696</v>
      </c>
      <c r="K342" s="113" t="s">
        <v>922</v>
      </c>
      <c r="L342" s="114" t="s">
        <v>923</v>
      </c>
      <c r="M342" s="115" t="s">
        <v>308</v>
      </c>
      <c r="N342" s="118" t="s">
        <v>308</v>
      </c>
      <c r="O342" s="116" t="s">
        <v>308</v>
      </c>
      <c r="P342" s="116" t="s">
        <v>308</v>
      </c>
    </row>
    <row r="343" spans="1:16" x14ac:dyDescent="0.2">
      <c r="A343" s="110">
        <v>296</v>
      </c>
      <c r="B343" s="111" t="s">
        <v>676</v>
      </c>
      <c r="C343" s="112" t="s">
        <v>201</v>
      </c>
      <c r="D343" s="111" t="s">
        <v>306</v>
      </c>
      <c r="E343" s="117" t="s">
        <v>988</v>
      </c>
      <c r="F343" s="111" t="s">
        <v>63</v>
      </c>
      <c r="G343" s="111" t="s">
        <v>1026</v>
      </c>
      <c r="H343" s="110" t="s">
        <v>90</v>
      </c>
      <c r="I343" s="110" t="s">
        <v>935</v>
      </c>
      <c r="J343" s="113" t="s">
        <v>696</v>
      </c>
      <c r="K343" s="113" t="s">
        <v>922</v>
      </c>
      <c r="L343" s="114" t="s">
        <v>923</v>
      </c>
      <c r="M343" s="115" t="s">
        <v>308</v>
      </c>
      <c r="N343" s="118" t="s">
        <v>308</v>
      </c>
      <c r="O343" s="116" t="s">
        <v>308</v>
      </c>
      <c r="P343" s="116" t="s">
        <v>308</v>
      </c>
    </row>
    <row r="344" spans="1:16" x14ac:dyDescent="0.2">
      <c r="A344" s="110">
        <v>297</v>
      </c>
      <c r="B344" s="111" t="s">
        <v>676</v>
      </c>
      <c r="C344" s="112" t="s">
        <v>201</v>
      </c>
      <c r="D344" s="111" t="s">
        <v>306</v>
      </c>
      <c r="E344" s="117" t="s">
        <v>988</v>
      </c>
      <c r="F344" s="111" t="s">
        <v>63</v>
      </c>
      <c r="G344" s="111" t="s">
        <v>1026</v>
      </c>
      <c r="H344" s="110" t="s">
        <v>90</v>
      </c>
      <c r="I344" s="110" t="s">
        <v>686</v>
      </c>
      <c r="J344" s="113" t="s">
        <v>696</v>
      </c>
      <c r="K344" s="113" t="s">
        <v>991</v>
      </c>
      <c r="L344" s="114" t="s">
        <v>1027</v>
      </c>
      <c r="M344" s="115" t="s">
        <v>308</v>
      </c>
      <c r="N344" s="118" t="s">
        <v>308</v>
      </c>
      <c r="O344" s="116" t="s">
        <v>308</v>
      </c>
      <c r="P344" s="116" t="s">
        <v>308</v>
      </c>
    </row>
    <row r="345" spans="1:16" x14ac:dyDescent="0.2">
      <c r="A345" s="110">
        <v>298</v>
      </c>
      <c r="B345" s="111" t="s">
        <v>676</v>
      </c>
      <c r="C345" s="112" t="s">
        <v>201</v>
      </c>
      <c r="D345" s="111" t="s">
        <v>306</v>
      </c>
      <c r="E345" s="117" t="s">
        <v>988</v>
      </c>
      <c r="F345" s="111" t="s">
        <v>63</v>
      </c>
      <c r="G345" s="111" t="s">
        <v>1028</v>
      </c>
      <c r="H345" s="110" t="s">
        <v>863</v>
      </c>
      <c r="I345" s="110" t="s">
        <v>938</v>
      </c>
      <c r="J345" s="113" t="s">
        <v>696</v>
      </c>
      <c r="K345" s="113" t="s">
        <v>922</v>
      </c>
      <c r="L345" s="114" t="s">
        <v>923</v>
      </c>
      <c r="M345" s="115" t="s">
        <v>308</v>
      </c>
      <c r="N345" s="118" t="s">
        <v>308</v>
      </c>
      <c r="O345" s="116" t="s">
        <v>308</v>
      </c>
      <c r="P345" s="116" t="s">
        <v>308</v>
      </c>
    </row>
    <row r="346" spans="1:16" x14ac:dyDescent="0.2">
      <c r="A346" s="110">
        <v>299</v>
      </c>
      <c r="B346" s="111" t="s">
        <v>676</v>
      </c>
      <c r="C346" s="112" t="s">
        <v>201</v>
      </c>
      <c r="D346" s="111" t="s">
        <v>306</v>
      </c>
      <c r="E346" s="117" t="s">
        <v>988</v>
      </c>
      <c r="F346" s="111" t="s">
        <v>63</v>
      </c>
      <c r="G346" s="111" t="s">
        <v>1029</v>
      </c>
      <c r="H346" s="110" t="s">
        <v>90</v>
      </c>
      <c r="I346" s="110">
        <v>2025</v>
      </c>
      <c r="J346" s="113" t="s">
        <v>696</v>
      </c>
      <c r="K346" s="113" t="s">
        <v>922</v>
      </c>
      <c r="L346" s="114" t="s">
        <v>923</v>
      </c>
      <c r="M346" s="115" t="s">
        <v>308</v>
      </c>
      <c r="N346" s="118" t="s">
        <v>308</v>
      </c>
      <c r="O346" s="116" t="s">
        <v>308</v>
      </c>
      <c r="P346" s="116" t="s">
        <v>308</v>
      </c>
    </row>
    <row r="347" spans="1:16" x14ac:dyDescent="0.2">
      <c r="A347" s="110">
        <v>300</v>
      </c>
      <c r="B347" s="111" t="s">
        <v>676</v>
      </c>
      <c r="C347" s="112" t="s">
        <v>201</v>
      </c>
      <c r="D347" s="111" t="s">
        <v>306</v>
      </c>
      <c r="E347" s="117" t="s">
        <v>988</v>
      </c>
      <c r="F347" s="111" t="s">
        <v>63</v>
      </c>
      <c r="G347" s="111" t="s">
        <v>1029</v>
      </c>
      <c r="H347" s="110" t="s">
        <v>90</v>
      </c>
      <c r="I347" s="110">
        <v>2030</v>
      </c>
      <c r="J347" s="113" t="s">
        <v>696</v>
      </c>
      <c r="K347" s="113" t="s">
        <v>922</v>
      </c>
      <c r="L347" s="114" t="s">
        <v>923</v>
      </c>
      <c r="M347" s="115" t="s">
        <v>308</v>
      </c>
      <c r="N347" s="118" t="s">
        <v>308</v>
      </c>
      <c r="O347" s="116" t="s">
        <v>308</v>
      </c>
      <c r="P347" s="116" t="s">
        <v>308</v>
      </c>
    </row>
    <row r="348" spans="1:16" x14ac:dyDescent="0.2">
      <c r="A348" s="110">
        <v>301</v>
      </c>
      <c r="B348" s="111" t="s">
        <v>676</v>
      </c>
      <c r="C348" s="112" t="s">
        <v>201</v>
      </c>
      <c r="D348" s="111" t="s">
        <v>306</v>
      </c>
      <c r="E348" s="117" t="s">
        <v>988</v>
      </c>
      <c r="F348" s="111" t="s">
        <v>63</v>
      </c>
      <c r="G348" s="111" t="s">
        <v>1029</v>
      </c>
      <c r="H348" s="110" t="s">
        <v>90</v>
      </c>
      <c r="I348" s="110">
        <v>2050</v>
      </c>
      <c r="J348" s="113" t="s">
        <v>848</v>
      </c>
      <c r="K348" s="113" t="s">
        <v>922</v>
      </c>
      <c r="L348" s="114" t="s">
        <v>923</v>
      </c>
      <c r="M348" s="115" t="s">
        <v>308</v>
      </c>
      <c r="N348" s="118" t="s">
        <v>308</v>
      </c>
      <c r="O348" s="116" t="s">
        <v>308</v>
      </c>
      <c r="P348" s="116" t="s">
        <v>308</v>
      </c>
    </row>
    <row r="349" spans="1:16" x14ac:dyDescent="0.2">
      <c r="A349" s="110">
        <v>302</v>
      </c>
      <c r="B349" s="111" t="s">
        <v>676</v>
      </c>
      <c r="C349" s="112" t="s">
        <v>201</v>
      </c>
      <c r="D349" s="111" t="s">
        <v>306</v>
      </c>
      <c r="E349" s="117" t="s">
        <v>988</v>
      </c>
      <c r="F349" s="111" t="s">
        <v>63</v>
      </c>
      <c r="G349" s="111" t="s">
        <v>1029</v>
      </c>
      <c r="H349" s="110" t="s">
        <v>863</v>
      </c>
      <c r="I349" s="110" t="s">
        <v>940</v>
      </c>
      <c r="J349" s="113" t="s">
        <v>696</v>
      </c>
      <c r="K349" s="113" t="s">
        <v>922</v>
      </c>
      <c r="L349" s="114" t="s">
        <v>923</v>
      </c>
      <c r="M349" s="115" t="s">
        <v>308</v>
      </c>
      <c r="N349" s="118" t="s">
        <v>308</v>
      </c>
      <c r="O349" s="116" t="s">
        <v>308</v>
      </c>
      <c r="P349" s="116" t="s">
        <v>308</v>
      </c>
    </row>
    <row r="350" spans="1:16" x14ac:dyDescent="0.2">
      <c r="A350" s="151">
        <v>303</v>
      </c>
      <c r="B350" s="152" t="s">
        <v>676</v>
      </c>
      <c r="C350" s="153" t="s">
        <v>201</v>
      </c>
      <c r="D350" s="152" t="s">
        <v>306</v>
      </c>
      <c r="E350" s="152" t="s">
        <v>1030</v>
      </c>
      <c r="F350" s="152" t="s">
        <v>63</v>
      </c>
      <c r="G350" s="152" t="s">
        <v>1031</v>
      </c>
      <c r="H350" s="151" t="s">
        <v>1032</v>
      </c>
      <c r="I350" s="151" t="s">
        <v>686</v>
      </c>
      <c r="J350" s="154" t="s">
        <v>308</v>
      </c>
      <c r="K350" s="154" t="s">
        <v>308</v>
      </c>
      <c r="L350" s="155" t="s">
        <v>308</v>
      </c>
      <c r="M350" s="156" t="s">
        <v>308</v>
      </c>
      <c r="N350" s="157" t="s">
        <v>308</v>
      </c>
      <c r="O350" s="158" t="s">
        <v>696</v>
      </c>
      <c r="P350" s="158" t="s">
        <v>1033</v>
      </c>
    </row>
    <row r="351" spans="1:16" x14ac:dyDescent="0.2">
      <c r="A351" s="110">
        <v>304</v>
      </c>
      <c r="B351" s="111" t="s">
        <v>676</v>
      </c>
      <c r="C351" s="112" t="s">
        <v>201</v>
      </c>
      <c r="D351" s="111" t="s">
        <v>306</v>
      </c>
      <c r="E351" s="111" t="s">
        <v>1030</v>
      </c>
      <c r="F351" s="111" t="s">
        <v>63</v>
      </c>
      <c r="G351" s="111" t="s">
        <v>1034</v>
      </c>
      <c r="H351" s="110" t="s">
        <v>77</v>
      </c>
      <c r="I351" s="110" t="s">
        <v>63</v>
      </c>
      <c r="J351" s="113" t="s">
        <v>308</v>
      </c>
      <c r="K351" s="113" t="s">
        <v>308</v>
      </c>
      <c r="L351" s="114" t="s">
        <v>308</v>
      </c>
      <c r="M351" s="115" t="s">
        <v>308</v>
      </c>
      <c r="N351" s="118" t="s">
        <v>308</v>
      </c>
      <c r="O351" s="119" t="s">
        <v>696</v>
      </c>
      <c r="P351" s="116" t="s">
        <v>1035</v>
      </c>
    </row>
    <row r="352" spans="1:16" x14ac:dyDescent="0.2">
      <c r="A352" s="110">
        <v>305</v>
      </c>
      <c r="B352" s="111" t="s">
        <v>676</v>
      </c>
      <c r="C352" s="112" t="s">
        <v>201</v>
      </c>
      <c r="D352" s="111" t="s">
        <v>306</v>
      </c>
      <c r="E352" s="111" t="s">
        <v>1030</v>
      </c>
      <c r="F352" s="111" t="s">
        <v>63</v>
      </c>
      <c r="G352" s="111" t="s">
        <v>1036</v>
      </c>
      <c r="H352" s="110" t="s">
        <v>77</v>
      </c>
      <c r="I352" s="110" t="s">
        <v>63</v>
      </c>
      <c r="J352" s="113" t="s">
        <v>308</v>
      </c>
      <c r="K352" s="113" t="s">
        <v>308</v>
      </c>
      <c r="L352" s="114" t="s">
        <v>308</v>
      </c>
      <c r="M352" s="115" t="s">
        <v>308</v>
      </c>
      <c r="N352" s="118" t="s">
        <v>308</v>
      </c>
      <c r="O352" s="119" t="s">
        <v>696</v>
      </c>
      <c r="P352" s="116" t="s">
        <v>1037</v>
      </c>
    </row>
    <row r="353" spans="1:16" x14ac:dyDescent="0.2">
      <c r="A353" s="110">
        <v>306</v>
      </c>
      <c r="B353" s="111" t="s">
        <v>676</v>
      </c>
      <c r="C353" s="112" t="s">
        <v>201</v>
      </c>
      <c r="D353" s="111" t="s">
        <v>306</v>
      </c>
      <c r="E353" s="111" t="s">
        <v>1030</v>
      </c>
      <c r="F353" s="111" t="s">
        <v>63</v>
      </c>
      <c r="G353" s="111" t="s">
        <v>1038</v>
      </c>
      <c r="H353" s="110" t="s">
        <v>77</v>
      </c>
      <c r="I353" s="110" t="s">
        <v>63</v>
      </c>
      <c r="J353" s="113" t="s">
        <v>308</v>
      </c>
      <c r="K353" s="113" t="s">
        <v>308</v>
      </c>
      <c r="L353" s="114" t="s">
        <v>308</v>
      </c>
      <c r="M353" s="115" t="s">
        <v>308</v>
      </c>
      <c r="N353" s="118" t="s">
        <v>308</v>
      </c>
      <c r="O353" s="119" t="s">
        <v>696</v>
      </c>
      <c r="P353" s="119" t="s">
        <v>1039</v>
      </c>
    </row>
    <row r="354" spans="1:16" x14ac:dyDescent="0.2">
      <c r="A354" s="110">
        <v>307</v>
      </c>
      <c r="B354" s="111" t="s">
        <v>676</v>
      </c>
      <c r="C354" s="112" t="s">
        <v>201</v>
      </c>
      <c r="D354" s="111" t="s">
        <v>306</v>
      </c>
      <c r="E354" s="111" t="s">
        <v>1030</v>
      </c>
      <c r="F354" s="111" t="s">
        <v>1040</v>
      </c>
      <c r="G354" s="111" t="s">
        <v>1041</v>
      </c>
      <c r="H354" s="110" t="s">
        <v>1042</v>
      </c>
      <c r="I354" s="110" t="s">
        <v>686</v>
      </c>
      <c r="J354" s="113" t="s">
        <v>308</v>
      </c>
      <c r="K354" s="113" t="s">
        <v>308</v>
      </c>
      <c r="L354" s="114" t="s">
        <v>308</v>
      </c>
      <c r="M354" s="115" t="s">
        <v>308</v>
      </c>
      <c r="N354" s="118" t="s">
        <v>308</v>
      </c>
      <c r="O354" s="119" t="s">
        <v>696</v>
      </c>
      <c r="P354" s="116" t="s">
        <v>1043</v>
      </c>
    </row>
    <row r="355" spans="1:16" x14ac:dyDescent="0.2">
      <c r="A355" s="110">
        <v>308</v>
      </c>
      <c r="B355" s="111" t="s">
        <v>676</v>
      </c>
      <c r="C355" s="112" t="s">
        <v>201</v>
      </c>
      <c r="D355" s="111" t="s">
        <v>306</v>
      </c>
      <c r="E355" s="111" t="s">
        <v>1030</v>
      </c>
      <c r="F355" s="111" t="s">
        <v>1040</v>
      </c>
      <c r="G355" s="111" t="s">
        <v>1044</v>
      </c>
      <c r="H355" s="110" t="s">
        <v>1042</v>
      </c>
      <c r="I355" s="110" t="s">
        <v>686</v>
      </c>
      <c r="J355" s="113" t="s">
        <v>308</v>
      </c>
      <c r="K355" s="113" t="s">
        <v>308</v>
      </c>
      <c r="L355" s="114" t="s">
        <v>308</v>
      </c>
      <c r="M355" s="115" t="s">
        <v>308</v>
      </c>
      <c r="N355" s="118" t="s">
        <v>308</v>
      </c>
      <c r="O355" s="119" t="s">
        <v>696</v>
      </c>
      <c r="P355" s="116" t="s">
        <v>1045</v>
      </c>
    </row>
    <row r="356" spans="1:16" x14ac:dyDescent="0.2">
      <c r="A356" s="110">
        <v>309</v>
      </c>
      <c r="B356" s="111" t="s">
        <v>676</v>
      </c>
      <c r="C356" s="112" t="s">
        <v>201</v>
      </c>
      <c r="D356" s="111" t="s">
        <v>306</v>
      </c>
      <c r="E356" s="111" t="s">
        <v>1030</v>
      </c>
      <c r="F356" s="111" t="s">
        <v>1040</v>
      </c>
      <c r="G356" s="111" t="s">
        <v>1046</v>
      </c>
      <c r="H356" s="110" t="s">
        <v>1042</v>
      </c>
      <c r="I356" s="110" t="s">
        <v>686</v>
      </c>
      <c r="J356" s="113" t="s">
        <v>308</v>
      </c>
      <c r="K356" s="113" t="s">
        <v>308</v>
      </c>
      <c r="L356" s="114" t="s">
        <v>308</v>
      </c>
      <c r="M356" s="115" t="s">
        <v>308</v>
      </c>
      <c r="N356" s="118" t="s">
        <v>308</v>
      </c>
      <c r="O356" s="119" t="s">
        <v>696</v>
      </c>
      <c r="P356" s="116" t="s">
        <v>1047</v>
      </c>
    </row>
    <row r="357" spans="1:16" x14ac:dyDescent="0.2">
      <c r="A357" s="110">
        <v>310</v>
      </c>
      <c r="B357" s="111" t="s">
        <v>676</v>
      </c>
      <c r="C357" s="112" t="s">
        <v>201</v>
      </c>
      <c r="D357" s="111" t="s">
        <v>306</v>
      </c>
      <c r="E357" s="111" t="s">
        <v>1030</v>
      </c>
      <c r="F357" s="111" t="s">
        <v>1040</v>
      </c>
      <c r="G357" s="111" t="s">
        <v>1048</v>
      </c>
      <c r="H357" s="110" t="s">
        <v>1042</v>
      </c>
      <c r="I357" s="110" t="s">
        <v>686</v>
      </c>
      <c r="J357" s="113" t="s">
        <v>308</v>
      </c>
      <c r="K357" s="113" t="s">
        <v>308</v>
      </c>
      <c r="L357" s="114" t="s">
        <v>308</v>
      </c>
      <c r="M357" s="115" t="s">
        <v>308</v>
      </c>
      <c r="N357" s="118" t="s">
        <v>308</v>
      </c>
      <c r="O357" s="119" t="s">
        <v>696</v>
      </c>
      <c r="P357" s="116" t="s">
        <v>1049</v>
      </c>
    </row>
    <row r="358" spans="1:16" x14ac:dyDescent="0.2">
      <c r="A358" s="110">
        <v>311</v>
      </c>
      <c r="B358" s="111" t="s">
        <v>676</v>
      </c>
      <c r="C358" s="112" t="s">
        <v>201</v>
      </c>
      <c r="D358" s="111" t="s">
        <v>306</v>
      </c>
      <c r="E358" s="111" t="s">
        <v>1030</v>
      </c>
      <c r="F358" s="111" t="s">
        <v>1040</v>
      </c>
      <c r="G358" s="111" t="s">
        <v>1050</v>
      </c>
      <c r="H358" s="110" t="s">
        <v>1042</v>
      </c>
      <c r="I358" s="110" t="s">
        <v>686</v>
      </c>
      <c r="J358" s="113" t="s">
        <v>308</v>
      </c>
      <c r="K358" s="113" t="s">
        <v>308</v>
      </c>
      <c r="L358" s="114" t="s">
        <v>308</v>
      </c>
      <c r="M358" s="115" t="s">
        <v>308</v>
      </c>
      <c r="N358" s="118" t="s">
        <v>308</v>
      </c>
      <c r="O358" s="119" t="s">
        <v>696</v>
      </c>
      <c r="P358" s="116" t="s">
        <v>1051</v>
      </c>
    </row>
    <row r="359" spans="1:16" x14ac:dyDescent="0.2">
      <c r="A359" s="110">
        <v>312</v>
      </c>
      <c r="B359" s="111" t="s">
        <v>676</v>
      </c>
      <c r="C359" s="112" t="s">
        <v>201</v>
      </c>
      <c r="D359" s="111" t="s">
        <v>306</v>
      </c>
      <c r="E359" s="111" t="s">
        <v>1030</v>
      </c>
      <c r="F359" s="111" t="s">
        <v>1040</v>
      </c>
      <c r="G359" s="111" t="s">
        <v>1052</v>
      </c>
      <c r="H359" s="110" t="s">
        <v>1042</v>
      </c>
      <c r="I359" s="110" t="s">
        <v>686</v>
      </c>
      <c r="J359" s="113" t="s">
        <v>308</v>
      </c>
      <c r="K359" s="113" t="s">
        <v>308</v>
      </c>
      <c r="L359" s="114" t="s">
        <v>308</v>
      </c>
      <c r="M359" s="115" t="s">
        <v>308</v>
      </c>
      <c r="N359" s="118" t="s">
        <v>308</v>
      </c>
      <c r="O359" s="119" t="s">
        <v>696</v>
      </c>
      <c r="P359" s="116" t="s">
        <v>1053</v>
      </c>
    </row>
    <row r="360" spans="1:16" x14ac:dyDescent="0.2">
      <c r="A360" s="110">
        <v>313</v>
      </c>
      <c r="B360" s="111" t="s">
        <v>676</v>
      </c>
      <c r="C360" s="112" t="s">
        <v>201</v>
      </c>
      <c r="D360" s="111" t="s">
        <v>306</v>
      </c>
      <c r="E360" s="111" t="s">
        <v>1030</v>
      </c>
      <c r="F360" s="111" t="s">
        <v>63</v>
      </c>
      <c r="G360" s="111" t="s">
        <v>1036</v>
      </c>
      <c r="H360" s="110" t="s">
        <v>77</v>
      </c>
      <c r="I360" s="110" t="s">
        <v>63</v>
      </c>
      <c r="J360" s="113" t="s">
        <v>308</v>
      </c>
      <c r="K360" s="113" t="s">
        <v>308</v>
      </c>
      <c r="L360" s="114" t="s">
        <v>308</v>
      </c>
      <c r="M360" s="115" t="s">
        <v>308</v>
      </c>
      <c r="N360" s="118" t="s">
        <v>308</v>
      </c>
      <c r="O360" s="119" t="s">
        <v>696</v>
      </c>
      <c r="P360" s="116" t="s">
        <v>1054</v>
      </c>
    </row>
    <row r="361" spans="1:16" x14ac:dyDescent="0.2">
      <c r="A361" s="110">
        <v>314</v>
      </c>
      <c r="B361" s="111" t="s">
        <v>676</v>
      </c>
      <c r="C361" s="112" t="s">
        <v>201</v>
      </c>
      <c r="D361" s="111" t="s">
        <v>306</v>
      </c>
      <c r="E361" s="111" t="s">
        <v>1030</v>
      </c>
      <c r="F361" s="111" t="s">
        <v>63</v>
      </c>
      <c r="G361" s="111" t="s">
        <v>1038</v>
      </c>
      <c r="H361" s="110" t="s">
        <v>77</v>
      </c>
      <c r="I361" s="110" t="s">
        <v>63</v>
      </c>
      <c r="J361" s="113" t="s">
        <v>308</v>
      </c>
      <c r="K361" s="113" t="s">
        <v>308</v>
      </c>
      <c r="L361" s="114" t="s">
        <v>308</v>
      </c>
      <c r="M361" s="115" t="s">
        <v>308</v>
      </c>
      <c r="N361" s="118" t="s">
        <v>308</v>
      </c>
      <c r="O361" s="119" t="s">
        <v>696</v>
      </c>
      <c r="P361" s="116" t="s">
        <v>1055</v>
      </c>
    </row>
    <row r="362" spans="1:16" x14ac:dyDescent="0.2">
      <c r="A362" s="151">
        <v>315</v>
      </c>
      <c r="B362" s="152" t="s">
        <v>676</v>
      </c>
      <c r="C362" s="153" t="s">
        <v>201</v>
      </c>
      <c r="D362" s="152" t="s">
        <v>306</v>
      </c>
      <c r="E362" s="152" t="s">
        <v>1056</v>
      </c>
      <c r="F362" s="152" t="s">
        <v>63</v>
      </c>
      <c r="G362" s="152" t="s">
        <v>622</v>
      </c>
      <c r="H362" s="151" t="s">
        <v>1057</v>
      </c>
      <c r="I362" s="151" t="s">
        <v>686</v>
      </c>
      <c r="J362" s="154" t="s">
        <v>696</v>
      </c>
      <c r="K362" s="154" t="s">
        <v>1058</v>
      </c>
      <c r="L362" s="155" t="s">
        <v>1059</v>
      </c>
      <c r="M362" s="156" t="s">
        <v>308</v>
      </c>
      <c r="N362" s="157" t="s">
        <v>308</v>
      </c>
      <c r="O362" s="161" t="s">
        <v>796</v>
      </c>
      <c r="P362" s="161" t="s">
        <v>1060</v>
      </c>
    </row>
    <row r="363" spans="1:16" x14ac:dyDescent="0.2">
      <c r="A363" s="110">
        <v>316</v>
      </c>
      <c r="B363" s="111" t="s">
        <v>676</v>
      </c>
      <c r="C363" s="112" t="s">
        <v>201</v>
      </c>
      <c r="D363" s="111" t="s">
        <v>306</v>
      </c>
      <c r="E363" s="111" t="s">
        <v>1056</v>
      </c>
      <c r="F363" s="111" t="s">
        <v>63</v>
      </c>
      <c r="G363" s="111" t="s">
        <v>624</v>
      </c>
      <c r="H363" s="110" t="s">
        <v>1057</v>
      </c>
      <c r="I363" s="110" t="s">
        <v>915</v>
      </c>
      <c r="J363" s="113" t="s">
        <v>696</v>
      </c>
      <c r="K363" s="113" t="s">
        <v>1058</v>
      </c>
      <c r="L363" s="114" t="s">
        <v>1059</v>
      </c>
      <c r="M363" s="115" t="s">
        <v>308</v>
      </c>
      <c r="N363" s="118" t="s">
        <v>308</v>
      </c>
      <c r="O363" s="116" t="s">
        <v>308</v>
      </c>
      <c r="P363" s="116" t="s">
        <v>308</v>
      </c>
    </row>
    <row r="364" spans="1:16" x14ac:dyDescent="0.2">
      <c r="A364" s="110">
        <v>317</v>
      </c>
      <c r="B364" s="111" t="s">
        <v>676</v>
      </c>
      <c r="C364" s="112" t="s">
        <v>201</v>
      </c>
      <c r="D364" s="111" t="s">
        <v>306</v>
      </c>
      <c r="E364" s="111" t="s">
        <v>1056</v>
      </c>
      <c r="F364" s="111" t="s">
        <v>63</v>
      </c>
      <c r="G364" s="111" t="s">
        <v>625</v>
      </c>
      <c r="H364" s="110" t="s">
        <v>863</v>
      </c>
      <c r="I364" s="110" t="s">
        <v>686</v>
      </c>
      <c r="J364" s="113" t="s">
        <v>696</v>
      </c>
      <c r="K364" s="113" t="s">
        <v>1058</v>
      </c>
      <c r="L364" s="114" t="s">
        <v>1061</v>
      </c>
      <c r="M364" s="115" t="s">
        <v>308</v>
      </c>
      <c r="N364" s="118" t="s">
        <v>308</v>
      </c>
      <c r="O364" s="119" t="s">
        <v>308</v>
      </c>
      <c r="P364" s="119" t="s">
        <v>308</v>
      </c>
    </row>
    <row r="365" spans="1:16" x14ac:dyDescent="0.2">
      <c r="A365" s="110">
        <v>318</v>
      </c>
      <c r="B365" s="111" t="s">
        <v>676</v>
      </c>
      <c r="C365" s="112" t="s">
        <v>201</v>
      </c>
      <c r="D365" s="111" t="s">
        <v>306</v>
      </c>
      <c r="E365" s="111" t="s">
        <v>1056</v>
      </c>
      <c r="F365" s="111" t="s">
        <v>63</v>
      </c>
      <c r="G365" s="111" t="s">
        <v>627</v>
      </c>
      <c r="H365" s="110" t="s">
        <v>1057</v>
      </c>
      <c r="I365" s="110" t="s">
        <v>686</v>
      </c>
      <c r="J365" s="113" t="s">
        <v>696</v>
      </c>
      <c r="K365" s="113" t="s">
        <v>1058</v>
      </c>
      <c r="L365" s="114" t="s">
        <v>1059</v>
      </c>
      <c r="M365" s="115" t="s">
        <v>308</v>
      </c>
      <c r="N365" s="118" t="s">
        <v>308</v>
      </c>
      <c r="O365" s="119" t="s">
        <v>308</v>
      </c>
      <c r="P365" s="119" t="s">
        <v>308</v>
      </c>
    </row>
    <row r="366" spans="1:16" x14ac:dyDescent="0.2">
      <c r="A366" s="110">
        <v>319</v>
      </c>
      <c r="B366" s="111" t="s">
        <v>676</v>
      </c>
      <c r="C366" s="112" t="s">
        <v>201</v>
      </c>
      <c r="D366" s="111" t="s">
        <v>306</v>
      </c>
      <c r="E366" s="111" t="s">
        <v>1056</v>
      </c>
      <c r="F366" s="111" t="s">
        <v>63</v>
      </c>
      <c r="G366" s="111" t="s">
        <v>628</v>
      </c>
      <c r="H366" s="110" t="s">
        <v>1057</v>
      </c>
      <c r="I366" s="110" t="s">
        <v>915</v>
      </c>
      <c r="J366" s="113" t="s">
        <v>696</v>
      </c>
      <c r="K366" s="113" t="s">
        <v>1058</v>
      </c>
      <c r="L366" s="114" t="s">
        <v>1059</v>
      </c>
      <c r="M366" s="115" t="s">
        <v>308</v>
      </c>
      <c r="N366" s="118" t="s">
        <v>308</v>
      </c>
      <c r="O366" s="119" t="s">
        <v>308</v>
      </c>
      <c r="P366" s="119" t="s">
        <v>308</v>
      </c>
    </row>
    <row r="367" spans="1:16" x14ac:dyDescent="0.2">
      <c r="A367" s="110">
        <v>320</v>
      </c>
      <c r="B367" s="111" t="s">
        <v>676</v>
      </c>
      <c r="C367" s="112" t="s">
        <v>201</v>
      </c>
      <c r="D367" s="111" t="s">
        <v>306</v>
      </c>
      <c r="E367" s="111" t="s">
        <v>1056</v>
      </c>
      <c r="F367" s="111" t="s">
        <v>63</v>
      </c>
      <c r="G367" s="111" t="s">
        <v>629</v>
      </c>
      <c r="H367" s="110" t="s">
        <v>863</v>
      </c>
      <c r="I367" s="110" t="s">
        <v>686</v>
      </c>
      <c r="J367" s="113" t="s">
        <v>696</v>
      </c>
      <c r="K367" s="113" t="s">
        <v>1058</v>
      </c>
      <c r="L367" s="114" t="s">
        <v>1061</v>
      </c>
      <c r="M367" s="115" t="s">
        <v>308</v>
      </c>
      <c r="N367" s="118" t="s">
        <v>308</v>
      </c>
      <c r="O367" s="119" t="s">
        <v>308</v>
      </c>
      <c r="P367" s="119" t="s">
        <v>308</v>
      </c>
    </row>
    <row r="368" spans="1:16" x14ac:dyDescent="0.2">
      <c r="A368" s="110">
        <v>321</v>
      </c>
      <c r="B368" s="111" t="s">
        <v>676</v>
      </c>
      <c r="C368" s="112" t="s">
        <v>201</v>
      </c>
      <c r="D368" s="111" t="s">
        <v>306</v>
      </c>
      <c r="E368" s="111" t="s">
        <v>1056</v>
      </c>
      <c r="F368" s="111" t="s">
        <v>63</v>
      </c>
      <c r="G368" s="111" t="s">
        <v>550</v>
      </c>
      <c r="H368" s="110" t="s">
        <v>841</v>
      </c>
      <c r="I368" s="110" t="s">
        <v>686</v>
      </c>
      <c r="J368" s="113" t="s">
        <v>680</v>
      </c>
      <c r="K368" s="113" t="s">
        <v>1058</v>
      </c>
      <c r="L368" s="114" t="s">
        <v>1062</v>
      </c>
      <c r="M368" s="115" t="s">
        <v>308</v>
      </c>
      <c r="N368" s="118" t="s">
        <v>308</v>
      </c>
      <c r="O368" s="119" t="s">
        <v>308</v>
      </c>
      <c r="P368" s="119" t="s">
        <v>308</v>
      </c>
    </row>
    <row r="369" spans="1:16" x14ac:dyDescent="0.2">
      <c r="A369" s="110">
        <v>322</v>
      </c>
      <c r="B369" s="111" t="s">
        <v>676</v>
      </c>
      <c r="C369" s="112" t="s">
        <v>201</v>
      </c>
      <c r="D369" s="111" t="s">
        <v>306</v>
      </c>
      <c r="E369" s="111" t="s">
        <v>1056</v>
      </c>
      <c r="F369" s="111" t="s">
        <v>918</v>
      </c>
      <c r="G369" s="111" t="s">
        <v>552</v>
      </c>
      <c r="H369" s="110" t="s">
        <v>841</v>
      </c>
      <c r="I369" s="110" t="s">
        <v>686</v>
      </c>
      <c r="J369" s="113" t="s">
        <v>680</v>
      </c>
      <c r="K369" s="113" t="s">
        <v>1058</v>
      </c>
      <c r="L369" s="114" t="s">
        <v>1063</v>
      </c>
      <c r="M369" s="115" t="s">
        <v>308</v>
      </c>
      <c r="N369" s="118" t="s">
        <v>308</v>
      </c>
      <c r="O369" s="119" t="s">
        <v>308</v>
      </c>
      <c r="P369" s="119" t="s">
        <v>308</v>
      </c>
    </row>
    <row r="370" spans="1:16" x14ac:dyDescent="0.2">
      <c r="A370" s="110">
        <v>323</v>
      </c>
      <c r="B370" s="111" t="s">
        <v>676</v>
      </c>
      <c r="C370" s="112" t="s">
        <v>201</v>
      </c>
      <c r="D370" s="111" t="s">
        <v>306</v>
      </c>
      <c r="E370" s="111" t="s">
        <v>1056</v>
      </c>
      <c r="F370" s="111" t="s">
        <v>63</v>
      </c>
      <c r="G370" s="111" t="s">
        <v>1064</v>
      </c>
      <c r="H370" s="110" t="s">
        <v>908</v>
      </c>
      <c r="I370" s="110" t="s">
        <v>686</v>
      </c>
      <c r="J370" s="113" t="s">
        <v>308</v>
      </c>
      <c r="K370" s="113" t="s">
        <v>308</v>
      </c>
      <c r="L370" s="114" t="s">
        <v>308</v>
      </c>
      <c r="M370" s="115" t="s">
        <v>308</v>
      </c>
      <c r="N370" s="118" t="s">
        <v>308</v>
      </c>
      <c r="O370" s="116" t="s">
        <v>680</v>
      </c>
      <c r="P370" s="116" t="s">
        <v>1060</v>
      </c>
    </row>
    <row r="371" spans="1:16" x14ac:dyDescent="0.2">
      <c r="A371" s="110">
        <v>324</v>
      </c>
      <c r="B371" s="111" t="s">
        <v>676</v>
      </c>
      <c r="C371" s="112" t="s">
        <v>201</v>
      </c>
      <c r="D371" s="111" t="s">
        <v>306</v>
      </c>
      <c r="E371" s="111" t="s">
        <v>1056</v>
      </c>
      <c r="F371" s="111" t="s">
        <v>63</v>
      </c>
      <c r="G371" s="111" t="s">
        <v>1065</v>
      </c>
      <c r="H371" s="110" t="s">
        <v>908</v>
      </c>
      <c r="I371" s="110" t="s">
        <v>686</v>
      </c>
      <c r="J371" s="113" t="s">
        <v>308</v>
      </c>
      <c r="K371" s="113" t="s">
        <v>308</v>
      </c>
      <c r="L371" s="114" t="s">
        <v>308</v>
      </c>
      <c r="M371" s="115" t="s">
        <v>308</v>
      </c>
      <c r="N371" s="118" t="s">
        <v>308</v>
      </c>
      <c r="O371" s="116" t="s">
        <v>696</v>
      </c>
      <c r="P371" s="116" t="s">
        <v>1066</v>
      </c>
    </row>
    <row r="372" spans="1:16" x14ac:dyDescent="0.2">
      <c r="A372" s="110">
        <v>325</v>
      </c>
      <c r="B372" s="111" t="s">
        <v>676</v>
      </c>
      <c r="C372" s="112" t="s">
        <v>201</v>
      </c>
      <c r="D372" s="111" t="s">
        <v>306</v>
      </c>
      <c r="E372" s="111" t="s">
        <v>1056</v>
      </c>
      <c r="F372" s="111" t="s">
        <v>63</v>
      </c>
      <c r="G372" s="111" t="s">
        <v>1067</v>
      </c>
      <c r="H372" s="110" t="s">
        <v>77</v>
      </c>
      <c r="I372" s="110" t="s">
        <v>63</v>
      </c>
      <c r="J372" s="113" t="s">
        <v>308</v>
      </c>
      <c r="K372" s="113" t="s">
        <v>308</v>
      </c>
      <c r="L372" s="114" t="s">
        <v>308</v>
      </c>
      <c r="M372" s="115" t="s">
        <v>308</v>
      </c>
      <c r="N372" s="118" t="s">
        <v>308</v>
      </c>
      <c r="O372" s="116" t="s">
        <v>696</v>
      </c>
      <c r="P372" s="116" t="s">
        <v>1068</v>
      </c>
    </row>
    <row r="373" spans="1:16" x14ac:dyDescent="0.2">
      <c r="A373" s="130">
        <v>326</v>
      </c>
      <c r="B373" s="131" t="s">
        <v>676</v>
      </c>
      <c r="C373" s="132" t="s">
        <v>201</v>
      </c>
      <c r="D373" s="131" t="s">
        <v>306</v>
      </c>
      <c r="E373" s="131" t="s">
        <v>1056</v>
      </c>
      <c r="F373" s="131" t="s">
        <v>63</v>
      </c>
      <c r="G373" s="131" t="s">
        <v>798</v>
      </c>
      <c r="H373" s="130" t="s">
        <v>77</v>
      </c>
      <c r="I373" s="130" t="s">
        <v>63</v>
      </c>
      <c r="J373" s="133" t="s">
        <v>308</v>
      </c>
      <c r="K373" s="133" t="s">
        <v>308</v>
      </c>
      <c r="L373" s="134" t="s">
        <v>308</v>
      </c>
      <c r="M373" s="135" t="s">
        <v>308</v>
      </c>
      <c r="N373" s="136" t="s">
        <v>308</v>
      </c>
      <c r="O373" s="148" t="s">
        <v>696</v>
      </c>
      <c r="P373" s="148" t="s">
        <v>1069</v>
      </c>
    </row>
    <row r="374" spans="1:16" x14ac:dyDescent="0.2">
      <c r="A374" s="110">
        <v>327</v>
      </c>
      <c r="B374" s="111" t="s">
        <v>676</v>
      </c>
      <c r="C374" s="112" t="s">
        <v>201</v>
      </c>
      <c r="D374" s="111" t="s">
        <v>306</v>
      </c>
      <c r="E374" s="111" t="s">
        <v>1070</v>
      </c>
      <c r="F374" s="111" t="s">
        <v>63</v>
      </c>
      <c r="G374" s="111" t="s">
        <v>634</v>
      </c>
      <c r="H374" s="110" t="s">
        <v>90</v>
      </c>
      <c r="I374" s="110" t="s">
        <v>686</v>
      </c>
      <c r="J374" s="113" t="s">
        <v>696</v>
      </c>
      <c r="K374" s="113" t="s">
        <v>1071</v>
      </c>
      <c r="L374" s="114" t="s">
        <v>1072</v>
      </c>
      <c r="M374" s="115" t="s">
        <v>308</v>
      </c>
      <c r="N374" s="118" t="s">
        <v>308</v>
      </c>
      <c r="O374" s="119" t="s">
        <v>308</v>
      </c>
      <c r="P374" s="119" t="s">
        <v>308</v>
      </c>
    </row>
    <row r="375" spans="1:16" x14ac:dyDescent="0.2">
      <c r="A375" s="110">
        <v>328</v>
      </c>
      <c r="B375" s="111" t="s">
        <v>676</v>
      </c>
      <c r="C375" s="112" t="s">
        <v>201</v>
      </c>
      <c r="D375" s="111" t="s">
        <v>306</v>
      </c>
      <c r="E375" s="111" t="s">
        <v>1070</v>
      </c>
      <c r="F375" s="111" t="s">
        <v>63</v>
      </c>
      <c r="G375" s="111" t="s">
        <v>636</v>
      </c>
      <c r="H375" s="110" t="s">
        <v>90</v>
      </c>
      <c r="I375" s="110" t="s">
        <v>686</v>
      </c>
      <c r="J375" s="113" t="s">
        <v>696</v>
      </c>
      <c r="K375" s="113" t="s">
        <v>1071</v>
      </c>
      <c r="L375" s="114" t="s">
        <v>1072</v>
      </c>
      <c r="M375" s="115" t="s">
        <v>308</v>
      </c>
      <c r="N375" s="118" t="s">
        <v>308</v>
      </c>
      <c r="O375" s="119" t="s">
        <v>308</v>
      </c>
      <c r="P375" s="119" t="s">
        <v>308</v>
      </c>
    </row>
    <row r="376" spans="1:16" x14ac:dyDescent="0.2">
      <c r="A376" s="110">
        <v>329</v>
      </c>
      <c r="B376" s="111" t="s">
        <v>676</v>
      </c>
      <c r="C376" s="112" t="s">
        <v>201</v>
      </c>
      <c r="D376" s="111" t="s">
        <v>306</v>
      </c>
      <c r="E376" s="111" t="s">
        <v>1070</v>
      </c>
      <c r="F376" s="111" t="s">
        <v>63</v>
      </c>
      <c r="G376" s="111" t="s">
        <v>637</v>
      </c>
      <c r="H376" s="110" t="s">
        <v>77</v>
      </c>
      <c r="I376" s="110" t="s">
        <v>63</v>
      </c>
      <c r="J376" s="113" t="s">
        <v>696</v>
      </c>
      <c r="K376" s="113" t="s">
        <v>1071</v>
      </c>
      <c r="L376" s="114" t="s">
        <v>1073</v>
      </c>
      <c r="M376" s="115" t="s">
        <v>308</v>
      </c>
      <c r="N376" s="118" t="s">
        <v>308</v>
      </c>
      <c r="O376" s="119" t="s">
        <v>308</v>
      </c>
      <c r="P376" s="119" t="s">
        <v>308</v>
      </c>
    </row>
    <row r="377" spans="1:16" x14ac:dyDescent="0.2">
      <c r="A377" s="110">
        <v>330</v>
      </c>
      <c r="B377" s="111" t="s">
        <v>676</v>
      </c>
      <c r="C377" s="112" t="s">
        <v>201</v>
      </c>
      <c r="D377" s="111" t="s">
        <v>306</v>
      </c>
      <c r="E377" s="111" t="s">
        <v>1070</v>
      </c>
      <c r="F377" s="111" t="s">
        <v>63</v>
      </c>
      <c r="G377" s="111" t="s">
        <v>639</v>
      </c>
      <c r="H377" s="110" t="s">
        <v>77</v>
      </c>
      <c r="I377" s="110" t="s">
        <v>63</v>
      </c>
      <c r="J377" s="113" t="s">
        <v>829</v>
      </c>
      <c r="K377" s="113" t="s">
        <v>1071</v>
      </c>
      <c r="L377" s="114" t="s">
        <v>1074</v>
      </c>
      <c r="M377" s="115" t="s">
        <v>308</v>
      </c>
      <c r="N377" s="118" t="s">
        <v>308</v>
      </c>
      <c r="O377" s="119" t="s">
        <v>308</v>
      </c>
      <c r="P377" s="119" t="s">
        <v>308</v>
      </c>
    </row>
    <row r="378" spans="1:16" x14ac:dyDescent="0.2">
      <c r="A378" s="110">
        <v>331</v>
      </c>
      <c r="B378" s="111" t="s">
        <v>676</v>
      </c>
      <c r="C378" s="112" t="s">
        <v>201</v>
      </c>
      <c r="D378" s="111" t="s">
        <v>306</v>
      </c>
      <c r="E378" s="111" t="s">
        <v>1070</v>
      </c>
      <c r="F378" s="111" t="s">
        <v>63</v>
      </c>
      <c r="G378" s="111" t="s">
        <v>643</v>
      </c>
      <c r="H378" s="110" t="s">
        <v>90</v>
      </c>
      <c r="I378" s="110" t="s">
        <v>686</v>
      </c>
      <c r="J378" s="113" t="s">
        <v>696</v>
      </c>
      <c r="K378" s="113" t="s">
        <v>1075</v>
      </c>
      <c r="L378" s="114" t="s">
        <v>1076</v>
      </c>
      <c r="M378" s="115" t="s">
        <v>308</v>
      </c>
      <c r="N378" s="118" t="s">
        <v>308</v>
      </c>
      <c r="O378" s="119" t="s">
        <v>308</v>
      </c>
      <c r="P378" s="119" t="s">
        <v>308</v>
      </c>
    </row>
    <row r="379" spans="1:16" x14ac:dyDescent="0.2">
      <c r="A379" s="110">
        <v>332</v>
      </c>
      <c r="B379" s="111" t="s">
        <v>676</v>
      </c>
      <c r="C379" s="112" t="s">
        <v>201</v>
      </c>
      <c r="D379" s="111" t="s">
        <v>306</v>
      </c>
      <c r="E379" s="111" t="s">
        <v>1070</v>
      </c>
      <c r="F379" s="111" t="s">
        <v>63</v>
      </c>
      <c r="G379" s="111" t="s">
        <v>645</v>
      </c>
      <c r="H379" s="110" t="s">
        <v>863</v>
      </c>
      <c r="I379" s="110" t="s">
        <v>686</v>
      </c>
      <c r="J379" s="113" t="s">
        <v>696</v>
      </c>
      <c r="K379" s="113" t="s">
        <v>1075</v>
      </c>
      <c r="L379" s="114" t="s">
        <v>1077</v>
      </c>
      <c r="M379" s="115" t="s">
        <v>308</v>
      </c>
      <c r="N379" s="118" t="s">
        <v>308</v>
      </c>
      <c r="O379" s="119" t="s">
        <v>308</v>
      </c>
      <c r="P379" s="119" t="s">
        <v>308</v>
      </c>
    </row>
    <row r="380" spans="1:16" x14ac:dyDescent="0.2">
      <c r="A380" s="110">
        <v>333</v>
      </c>
      <c r="B380" s="111" t="s">
        <v>676</v>
      </c>
      <c r="C380" s="112" t="s">
        <v>201</v>
      </c>
      <c r="D380" s="111" t="s">
        <v>306</v>
      </c>
      <c r="E380" s="111" t="s">
        <v>1070</v>
      </c>
      <c r="F380" s="111" t="s">
        <v>63</v>
      </c>
      <c r="G380" s="111" t="s">
        <v>647</v>
      </c>
      <c r="H380" s="110" t="s">
        <v>863</v>
      </c>
      <c r="I380" s="110" t="s">
        <v>686</v>
      </c>
      <c r="J380" s="113" t="s">
        <v>696</v>
      </c>
      <c r="K380" s="113" t="s">
        <v>1075</v>
      </c>
      <c r="L380" s="114" t="s">
        <v>1077</v>
      </c>
      <c r="M380" s="115" t="s">
        <v>308</v>
      </c>
      <c r="N380" s="118" t="s">
        <v>308</v>
      </c>
      <c r="O380" s="119" t="s">
        <v>308</v>
      </c>
      <c r="P380" s="119" t="s">
        <v>308</v>
      </c>
    </row>
    <row r="381" spans="1:16" x14ac:dyDescent="0.2">
      <c r="A381" s="110">
        <v>334</v>
      </c>
      <c r="B381" s="111" t="s">
        <v>676</v>
      </c>
      <c r="C381" s="112" t="s">
        <v>201</v>
      </c>
      <c r="D381" s="111" t="s">
        <v>306</v>
      </c>
      <c r="E381" s="111" t="s">
        <v>1070</v>
      </c>
      <c r="F381" s="111" t="s">
        <v>63</v>
      </c>
      <c r="G381" s="111" t="s">
        <v>648</v>
      </c>
      <c r="H381" s="110" t="s">
        <v>863</v>
      </c>
      <c r="I381" s="110" t="s">
        <v>686</v>
      </c>
      <c r="J381" s="113" t="s">
        <v>696</v>
      </c>
      <c r="K381" s="113" t="s">
        <v>1075</v>
      </c>
      <c r="L381" s="114" t="s">
        <v>1078</v>
      </c>
      <c r="M381" s="115" t="s">
        <v>308</v>
      </c>
      <c r="N381" s="118" t="s">
        <v>308</v>
      </c>
      <c r="O381" s="119" t="s">
        <v>308</v>
      </c>
      <c r="P381" s="119" t="s">
        <v>308</v>
      </c>
    </row>
    <row r="382" spans="1:16" x14ac:dyDescent="0.2">
      <c r="A382" s="110">
        <v>335</v>
      </c>
      <c r="B382" s="111" t="s">
        <v>676</v>
      </c>
      <c r="C382" s="112" t="s">
        <v>201</v>
      </c>
      <c r="D382" s="111" t="s">
        <v>306</v>
      </c>
      <c r="E382" s="111" t="s">
        <v>1070</v>
      </c>
      <c r="F382" s="111" t="s">
        <v>63</v>
      </c>
      <c r="G382" s="111" t="s">
        <v>650</v>
      </c>
      <c r="H382" s="110" t="s">
        <v>863</v>
      </c>
      <c r="I382" s="110" t="s">
        <v>686</v>
      </c>
      <c r="J382" s="113" t="s">
        <v>696</v>
      </c>
      <c r="K382" s="113" t="s">
        <v>1075</v>
      </c>
      <c r="L382" s="114" t="s">
        <v>1079</v>
      </c>
      <c r="M382" s="115" t="s">
        <v>308</v>
      </c>
      <c r="N382" s="118" t="s">
        <v>308</v>
      </c>
      <c r="O382" s="119" t="s">
        <v>308</v>
      </c>
      <c r="P382" s="119" t="s">
        <v>308</v>
      </c>
    </row>
    <row r="383" spans="1:16" x14ac:dyDescent="0.2">
      <c r="A383" s="110">
        <v>336</v>
      </c>
      <c r="B383" s="111" t="s">
        <v>676</v>
      </c>
      <c r="C383" s="112" t="s">
        <v>201</v>
      </c>
      <c r="D383" s="111" t="s">
        <v>306</v>
      </c>
      <c r="E383" s="111" t="s">
        <v>1070</v>
      </c>
      <c r="F383" s="111" t="s">
        <v>63</v>
      </c>
      <c r="G383" s="111" t="s">
        <v>652</v>
      </c>
      <c r="H383" s="110" t="s">
        <v>863</v>
      </c>
      <c r="I383" s="110" t="s">
        <v>686</v>
      </c>
      <c r="J383" s="113" t="s">
        <v>829</v>
      </c>
      <c r="K383" s="113" t="s">
        <v>1075</v>
      </c>
      <c r="L383" s="114" t="s">
        <v>1080</v>
      </c>
      <c r="M383" s="115" t="s">
        <v>308</v>
      </c>
      <c r="N383" s="118" t="s">
        <v>308</v>
      </c>
      <c r="O383" s="119" t="s">
        <v>308</v>
      </c>
      <c r="P383" s="119" t="s">
        <v>308</v>
      </c>
    </row>
    <row r="384" spans="1:16" x14ac:dyDescent="0.2">
      <c r="A384" s="110">
        <v>337</v>
      </c>
      <c r="B384" s="111" t="s">
        <v>676</v>
      </c>
      <c r="C384" s="112" t="s">
        <v>201</v>
      </c>
      <c r="D384" s="111" t="s">
        <v>306</v>
      </c>
      <c r="E384" s="111" t="s">
        <v>1070</v>
      </c>
      <c r="F384" s="111" t="s">
        <v>63</v>
      </c>
      <c r="G384" s="111" t="s">
        <v>654</v>
      </c>
      <c r="H384" s="110" t="s">
        <v>90</v>
      </c>
      <c r="I384" s="110" t="s">
        <v>686</v>
      </c>
      <c r="J384" s="113" t="s">
        <v>696</v>
      </c>
      <c r="K384" s="113" t="s">
        <v>1075</v>
      </c>
      <c r="L384" s="114" t="s">
        <v>1081</v>
      </c>
      <c r="M384" s="115" t="s">
        <v>308</v>
      </c>
      <c r="N384" s="118" t="s">
        <v>308</v>
      </c>
      <c r="O384" s="119" t="s">
        <v>308</v>
      </c>
      <c r="P384" s="119" t="s">
        <v>308</v>
      </c>
    </row>
    <row r="385" spans="1:16" x14ac:dyDescent="0.2">
      <c r="A385" s="130">
        <v>338</v>
      </c>
      <c r="B385" s="131" t="s">
        <v>676</v>
      </c>
      <c r="C385" s="132" t="s">
        <v>201</v>
      </c>
      <c r="D385" s="131" t="s">
        <v>306</v>
      </c>
      <c r="E385" s="131" t="s">
        <v>1070</v>
      </c>
      <c r="F385" s="131" t="s">
        <v>63</v>
      </c>
      <c r="G385" s="131" t="s">
        <v>656</v>
      </c>
      <c r="H385" s="130" t="s">
        <v>77</v>
      </c>
      <c r="I385" s="130" t="s">
        <v>63</v>
      </c>
      <c r="J385" s="133" t="s">
        <v>829</v>
      </c>
      <c r="K385" s="133" t="s">
        <v>1075</v>
      </c>
      <c r="L385" s="134" t="s">
        <v>1082</v>
      </c>
      <c r="M385" s="135" t="s">
        <v>308</v>
      </c>
      <c r="N385" s="136" t="s">
        <v>308</v>
      </c>
      <c r="O385" s="137" t="s">
        <v>308</v>
      </c>
      <c r="P385" s="137" t="s">
        <v>308</v>
      </c>
    </row>
    <row r="386" spans="1:16" x14ac:dyDescent="0.2">
      <c r="A386" s="110">
        <v>339</v>
      </c>
      <c r="B386" s="111" t="s">
        <v>676</v>
      </c>
      <c r="C386" s="112" t="s">
        <v>201</v>
      </c>
      <c r="D386" s="111" t="s">
        <v>306</v>
      </c>
      <c r="E386" s="111" t="s">
        <v>1083</v>
      </c>
      <c r="F386" s="111" t="s">
        <v>63</v>
      </c>
      <c r="G386" s="111" t="s">
        <v>1084</v>
      </c>
      <c r="H386" s="110" t="s">
        <v>90</v>
      </c>
      <c r="I386" s="110" t="s">
        <v>686</v>
      </c>
      <c r="J386" s="113" t="s">
        <v>848</v>
      </c>
      <c r="K386" s="113" t="s">
        <v>1085</v>
      </c>
      <c r="L386" s="114">
        <v>59</v>
      </c>
      <c r="M386" s="115" t="s">
        <v>308</v>
      </c>
      <c r="N386" s="118" t="s">
        <v>308</v>
      </c>
      <c r="O386" s="119" t="s">
        <v>308</v>
      </c>
      <c r="P386" s="119" t="s">
        <v>308</v>
      </c>
    </row>
    <row r="387" spans="1:16" x14ac:dyDescent="0.2">
      <c r="A387" s="110">
        <v>340</v>
      </c>
      <c r="B387" s="111" t="s">
        <v>676</v>
      </c>
      <c r="C387" s="112" t="s">
        <v>201</v>
      </c>
      <c r="D387" s="111" t="s">
        <v>306</v>
      </c>
      <c r="E387" s="111" t="s">
        <v>1083</v>
      </c>
      <c r="F387" s="111" t="s">
        <v>63</v>
      </c>
      <c r="G387" s="111" t="s">
        <v>1084</v>
      </c>
      <c r="H387" s="110" t="s">
        <v>90</v>
      </c>
      <c r="I387" s="110" t="s">
        <v>1086</v>
      </c>
      <c r="J387" s="113" t="s">
        <v>680</v>
      </c>
      <c r="K387" s="113" t="s">
        <v>1085</v>
      </c>
      <c r="L387" s="114" t="s">
        <v>1087</v>
      </c>
      <c r="M387" s="115" t="s">
        <v>308</v>
      </c>
      <c r="N387" s="118" t="s">
        <v>308</v>
      </c>
      <c r="O387" s="119" t="s">
        <v>308</v>
      </c>
      <c r="P387" s="119" t="s">
        <v>308</v>
      </c>
    </row>
    <row r="388" spans="1:16" x14ac:dyDescent="0.2">
      <c r="A388" s="110">
        <v>341</v>
      </c>
      <c r="B388" s="111" t="s">
        <v>676</v>
      </c>
      <c r="C388" s="112" t="s">
        <v>201</v>
      </c>
      <c r="D388" s="111" t="s">
        <v>306</v>
      </c>
      <c r="E388" s="111" t="s">
        <v>1083</v>
      </c>
      <c r="F388" s="111" t="s">
        <v>63</v>
      </c>
      <c r="G388" s="111" t="s">
        <v>1084</v>
      </c>
      <c r="H388" s="110" t="s">
        <v>863</v>
      </c>
      <c r="I388" s="110" t="s">
        <v>686</v>
      </c>
      <c r="J388" s="113" t="s">
        <v>680</v>
      </c>
      <c r="K388" s="113" t="s">
        <v>1085</v>
      </c>
      <c r="L388" s="114" t="s">
        <v>1087</v>
      </c>
      <c r="M388" s="115" t="s">
        <v>308</v>
      </c>
      <c r="N388" s="118" t="s">
        <v>308</v>
      </c>
      <c r="O388" s="119" t="s">
        <v>308</v>
      </c>
      <c r="P388" s="119" t="s">
        <v>308</v>
      </c>
    </row>
    <row r="389" spans="1:16" x14ac:dyDescent="0.2">
      <c r="A389" s="110">
        <v>342</v>
      </c>
      <c r="B389" s="111" t="s">
        <v>676</v>
      </c>
      <c r="C389" s="112" t="s">
        <v>201</v>
      </c>
      <c r="D389" s="111" t="s">
        <v>306</v>
      </c>
      <c r="E389" s="111" t="s">
        <v>1083</v>
      </c>
      <c r="F389" s="111" t="s">
        <v>1088</v>
      </c>
      <c r="G389" s="111" t="s">
        <v>1089</v>
      </c>
      <c r="H389" s="110" t="s">
        <v>77</v>
      </c>
      <c r="I389" s="110" t="s">
        <v>63</v>
      </c>
      <c r="J389" s="113" t="s">
        <v>680</v>
      </c>
      <c r="K389" s="162" t="s">
        <v>1085</v>
      </c>
      <c r="L389" s="114" t="s">
        <v>1090</v>
      </c>
      <c r="M389" s="115" t="s">
        <v>308</v>
      </c>
      <c r="N389" s="118" t="s">
        <v>308</v>
      </c>
      <c r="O389" s="119" t="s">
        <v>308</v>
      </c>
      <c r="P389" s="119" t="s">
        <v>308</v>
      </c>
    </row>
    <row r="390" spans="1:16" x14ac:dyDescent="0.2">
      <c r="A390" s="110">
        <v>343</v>
      </c>
      <c r="B390" s="111" t="s">
        <v>676</v>
      </c>
      <c r="C390" s="112" t="s">
        <v>201</v>
      </c>
      <c r="D390" s="111" t="s">
        <v>306</v>
      </c>
      <c r="E390" s="111" t="s">
        <v>1083</v>
      </c>
      <c r="F390" s="117" t="s">
        <v>63</v>
      </c>
      <c r="G390" s="111" t="s">
        <v>1091</v>
      </c>
      <c r="H390" s="110" t="s">
        <v>863</v>
      </c>
      <c r="I390" s="141" t="s">
        <v>63</v>
      </c>
      <c r="J390" s="113" t="s">
        <v>680</v>
      </c>
      <c r="K390" s="113" t="s">
        <v>1085</v>
      </c>
      <c r="L390" s="114" t="s">
        <v>1092</v>
      </c>
      <c r="M390" s="115" t="s">
        <v>308</v>
      </c>
      <c r="N390" s="118" t="s">
        <v>308</v>
      </c>
      <c r="O390" s="119" t="s">
        <v>308</v>
      </c>
      <c r="P390" s="119" t="s">
        <v>308</v>
      </c>
    </row>
    <row r="391" spans="1:16" x14ac:dyDescent="0.2">
      <c r="A391" s="110">
        <v>344</v>
      </c>
      <c r="B391" s="111" t="s">
        <v>676</v>
      </c>
      <c r="C391" s="112" t="s">
        <v>201</v>
      </c>
      <c r="D391" s="111" t="s">
        <v>306</v>
      </c>
      <c r="E391" s="111" t="s">
        <v>1083</v>
      </c>
      <c r="F391" s="117" t="s">
        <v>63</v>
      </c>
      <c r="G391" s="111" t="s">
        <v>1093</v>
      </c>
      <c r="H391" s="141" t="s">
        <v>77</v>
      </c>
      <c r="I391" s="141" t="s">
        <v>63</v>
      </c>
      <c r="J391" s="113" t="s">
        <v>680</v>
      </c>
      <c r="K391" s="113" t="s">
        <v>1085</v>
      </c>
      <c r="L391" s="114" t="s">
        <v>1094</v>
      </c>
      <c r="M391" s="115" t="s">
        <v>308</v>
      </c>
      <c r="N391" s="118" t="s">
        <v>308</v>
      </c>
      <c r="O391" s="119" t="s">
        <v>308</v>
      </c>
      <c r="P391" s="119" t="s">
        <v>308</v>
      </c>
    </row>
    <row r="392" spans="1:16" x14ac:dyDescent="0.2">
      <c r="A392" s="110">
        <v>345</v>
      </c>
      <c r="B392" s="111" t="s">
        <v>676</v>
      </c>
      <c r="C392" s="112" t="s">
        <v>201</v>
      </c>
      <c r="D392" s="111" t="s">
        <v>306</v>
      </c>
      <c r="E392" s="111" t="s">
        <v>1083</v>
      </c>
      <c r="F392" s="111" t="s">
        <v>1095</v>
      </c>
      <c r="G392" s="111" t="s">
        <v>1096</v>
      </c>
      <c r="H392" s="141" t="s">
        <v>77</v>
      </c>
      <c r="I392" s="141" t="s">
        <v>63</v>
      </c>
      <c r="J392" s="113" t="s">
        <v>680</v>
      </c>
      <c r="K392" s="113" t="s">
        <v>1085</v>
      </c>
      <c r="L392" s="114" t="s">
        <v>1097</v>
      </c>
      <c r="M392" s="115" t="s">
        <v>308</v>
      </c>
      <c r="N392" s="118" t="s">
        <v>308</v>
      </c>
      <c r="O392" s="119" t="s">
        <v>308</v>
      </c>
      <c r="P392" s="119" t="s">
        <v>308</v>
      </c>
    </row>
    <row r="393" spans="1:16" x14ac:dyDescent="0.2">
      <c r="A393" s="110">
        <v>346</v>
      </c>
      <c r="B393" s="111" t="s">
        <v>676</v>
      </c>
      <c r="C393" s="112" t="s">
        <v>201</v>
      </c>
      <c r="D393" s="111" t="s">
        <v>306</v>
      </c>
      <c r="E393" s="111" t="s">
        <v>1083</v>
      </c>
      <c r="F393" s="111" t="s">
        <v>1098</v>
      </c>
      <c r="G393" s="111" t="s">
        <v>1099</v>
      </c>
      <c r="H393" s="141" t="s">
        <v>77</v>
      </c>
      <c r="I393" s="141" t="s">
        <v>63</v>
      </c>
      <c r="J393" s="113" t="s">
        <v>680</v>
      </c>
      <c r="K393" s="113" t="s">
        <v>1085</v>
      </c>
      <c r="L393" s="114" t="s">
        <v>1100</v>
      </c>
      <c r="M393" s="115" t="s">
        <v>308</v>
      </c>
      <c r="N393" s="118" t="s">
        <v>308</v>
      </c>
      <c r="O393" s="119" t="s">
        <v>308</v>
      </c>
      <c r="P393" s="119" t="s">
        <v>308</v>
      </c>
    </row>
    <row r="394" spans="1:16" x14ac:dyDescent="0.2">
      <c r="A394" s="110">
        <v>347</v>
      </c>
      <c r="B394" s="111" t="s">
        <v>676</v>
      </c>
      <c r="C394" s="112" t="s">
        <v>201</v>
      </c>
      <c r="D394" s="111" t="s">
        <v>306</v>
      </c>
      <c r="E394" s="111" t="s">
        <v>1083</v>
      </c>
      <c r="F394" s="111" t="s">
        <v>1101</v>
      </c>
      <c r="G394" s="111" t="s">
        <v>1102</v>
      </c>
      <c r="H394" s="141" t="s">
        <v>77</v>
      </c>
      <c r="I394" s="141" t="s">
        <v>63</v>
      </c>
      <c r="J394" s="113" t="s">
        <v>680</v>
      </c>
      <c r="K394" s="113" t="s">
        <v>1085</v>
      </c>
      <c r="L394" s="114" t="s">
        <v>1103</v>
      </c>
      <c r="M394" s="115" t="s">
        <v>308</v>
      </c>
      <c r="N394" s="118" t="s">
        <v>308</v>
      </c>
      <c r="O394" s="119" t="s">
        <v>308</v>
      </c>
      <c r="P394" s="119" t="s">
        <v>308</v>
      </c>
    </row>
    <row r="395" spans="1:16" x14ac:dyDescent="0.2">
      <c r="A395" s="110">
        <v>348</v>
      </c>
      <c r="B395" s="111" t="s">
        <v>676</v>
      </c>
      <c r="C395" s="112" t="s">
        <v>201</v>
      </c>
      <c r="D395" s="111" t="s">
        <v>306</v>
      </c>
      <c r="E395" s="111" t="s">
        <v>1083</v>
      </c>
      <c r="F395" s="117" t="s">
        <v>63</v>
      </c>
      <c r="G395" s="111" t="s">
        <v>1104</v>
      </c>
      <c r="H395" s="141" t="s">
        <v>77</v>
      </c>
      <c r="I395" s="141" t="s">
        <v>63</v>
      </c>
      <c r="J395" s="113" t="s">
        <v>680</v>
      </c>
      <c r="K395" s="113" t="s">
        <v>1085</v>
      </c>
      <c r="L395" s="114" t="s">
        <v>1105</v>
      </c>
      <c r="M395" s="115" t="s">
        <v>308</v>
      </c>
      <c r="N395" s="118" t="s">
        <v>308</v>
      </c>
      <c r="O395" s="119" t="s">
        <v>308</v>
      </c>
      <c r="P395" s="119" t="s">
        <v>308</v>
      </c>
    </row>
    <row r="396" spans="1:16" x14ac:dyDescent="0.2">
      <c r="A396" s="110">
        <v>349</v>
      </c>
      <c r="B396" s="111" t="s">
        <v>676</v>
      </c>
      <c r="C396" s="112" t="s">
        <v>201</v>
      </c>
      <c r="D396" s="111" t="s">
        <v>306</v>
      </c>
      <c r="E396" s="111" t="s">
        <v>1083</v>
      </c>
      <c r="F396" s="117" t="s">
        <v>63</v>
      </c>
      <c r="G396" s="111" t="s">
        <v>1106</v>
      </c>
      <c r="H396" s="141" t="s">
        <v>77</v>
      </c>
      <c r="I396" s="141" t="s">
        <v>63</v>
      </c>
      <c r="J396" s="113" t="s">
        <v>680</v>
      </c>
      <c r="K396" s="113" t="s">
        <v>1085</v>
      </c>
      <c r="L396" s="114" t="s">
        <v>1105</v>
      </c>
      <c r="M396" s="115" t="s">
        <v>308</v>
      </c>
      <c r="N396" s="118" t="s">
        <v>308</v>
      </c>
      <c r="O396" s="119" t="s">
        <v>308</v>
      </c>
      <c r="P396" s="119" t="s">
        <v>308</v>
      </c>
    </row>
    <row r="397" spans="1:16" x14ac:dyDescent="0.2">
      <c r="A397" s="110">
        <v>350</v>
      </c>
      <c r="B397" s="111" t="s">
        <v>676</v>
      </c>
      <c r="C397" s="112" t="s">
        <v>201</v>
      </c>
      <c r="D397" s="111" t="s">
        <v>306</v>
      </c>
      <c r="E397" s="111" t="s">
        <v>1083</v>
      </c>
      <c r="F397" s="117" t="s">
        <v>63</v>
      </c>
      <c r="G397" s="111" t="s">
        <v>1107</v>
      </c>
      <c r="H397" s="141" t="s">
        <v>77</v>
      </c>
      <c r="I397" s="141" t="s">
        <v>63</v>
      </c>
      <c r="J397" s="113" t="s">
        <v>680</v>
      </c>
      <c r="K397" s="113" t="s">
        <v>1085</v>
      </c>
      <c r="L397" s="114" t="s">
        <v>1108</v>
      </c>
      <c r="M397" s="115" t="s">
        <v>308</v>
      </c>
      <c r="N397" s="118" t="s">
        <v>308</v>
      </c>
      <c r="O397" s="119" t="s">
        <v>308</v>
      </c>
      <c r="P397" s="119" t="s">
        <v>308</v>
      </c>
    </row>
    <row r="398" spans="1:16" x14ac:dyDescent="0.2">
      <c r="A398" s="110">
        <v>351</v>
      </c>
      <c r="B398" s="111" t="s">
        <v>676</v>
      </c>
      <c r="C398" s="112" t="s">
        <v>201</v>
      </c>
      <c r="D398" s="111" t="s">
        <v>306</v>
      </c>
      <c r="E398" s="111" t="s">
        <v>1083</v>
      </c>
      <c r="F398" s="117" t="s">
        <v>63</v>
      </c>
      <c r="G398" s="111" t="s">
        <v>1109</v>
      </c>
      <c r="H398" s="141" t="s">
        <v>77</v>
      </c>
      <c r="I398" s="141" t="s">
        <v>63</v>
      </c>
      <c r="J398" s="113" t="s">
        <v>680</v>
      </c>
      <c r="K398" s="113" t="s">
        <v>1085</v>
      </c>
      <c r="L398" s="114" t="s">
        <v>1110</v>
      </c>
      <c r="M398" s="115" t="s">
        <v>308</v>
      </c>
      <c r="N398" s="118" t="s">
        <v>308</v>
      </c>
      <c r="O398" s="119" t="s">
        <v>308</v>
      </c>
      <c r="P398" s="119" t="s">
        <v>308</v>
      </c>
    </row>
    <row r="399" spans="1:16" x14ac:dyDescent="0.2">
      <c r="A399" s="130">
        <v>352</v>
      </c>
      <c r="B399" s="131" t="s">
        <v>676</v>
      </c>
      <c r="C399" s="132" t="s">
        <v>201</v>
      </c>
      <c r="D399" s="131" t="s">
        <v>306</v>
      </c>
      <c r="E399" s="131" t="s">
        <v>1083</v>
      </c>
      <c r="F399" s="147" t="s">
        <v>63</v>
      </c>
      <c r="G399" s="131" t="s">
        <v>1111</v>
      </c>
      <c r="H399" s="163" t="s">
        <v>77</v>
      </c>
      <c r="I399" s="163" t="s">
        <v>63</v>
      </c>
      <c r="J399" s="133" t="s">
        <v>1112</v>
      </c>
      <c r="K399" s="133" t="s">
        <v>1085</v>
      </c>
      <c r="L399" s="134" t="s">
        <v>1113</v>
      </c>
      <c r="M399" s="135" t="s">
        <v>308</v>
      </c>
      <c r="N399" s="136" t="s">
        <v>308</v>
      </c>
      <c r="O399" s="137" t="s">
        <v>308</v>
      </c>
      <c r="P399" s="137" t="s">
        <v>308</v>
      </c>
    </row>
    <row r="400" spans="1:16" x14ac:dyDescent="0.2">
      <c r="A400" s="110">
        <v>353</v>
      </c>
      <c r="B400" s="111" t="s">
        <v>676</v>
      </c>
      <c r="C400" s="112" t="s">
        <v>201</v>
      </c>
      <c r="D400" s="111" t="s">
        <v>306</v>
      </c>
      <c r="E400" s="111" t="s">
        <v>1114</v>
      </c>
      <c r="F400" s="111" t="s">
        <v>1115</v>
      </c>
      <c r="G400" s="111" t="s">
        <v>1116</v>
      </c>
      <c r="H400" s="110" t="s">
        <v>841</v>
      </c>
      <c r="I400" s="110" t="s">
        <v>718</v>
      </c>
      <c r="J400" s="113" t="s">
        <v>680</v>
      </c>
      <c r="K400" s="113" t="s">
        <v>1117</v>
      </c>
      <c r="L400" s="114" t="s">
        <v>1118</v>
      </c>
      <c r="M400" s="115" t="s">
        <v>308</v>
      </c>
      <c r="N400" s="118" t="s">
        <v>308</v>
      </c>
      <c r="O400" s="119" t="s">
        <v>308</v>
      </c>
      <c r="P400" s="119" t="s">
        <v>308</v>
      </c>
    </row>
    <row r="401" spans="1:16" x14ac:dyDescent="0.2">
      <c r="A401" s="110">
        <v>354</v>
      </c>
      <c r="B401" s="111" t="s">
        <v>676</v>
      </c>
      <c r="C401" s="112" t="s">
        <v>201</v>
      </c>
      <c r="D401" s="111" t="s">
        <v>306</v>
      </c>
      <c r="E401" s="111" t="s">
        <v>1114</v>
      </c>
      <c r="F401" s="111" t="s">
        <v>1115</v>
      </c>
      <c r="G401" s="111" t="s">
        <v>1119</v>
      </c>
      <c r="H401" s="110" t="s">
        <v>863</v>
      </c>
      <c r="I401" s="141" t="s">
        <v>718</v>
      </c>
      <c r="J401" s="162" t="s">
        <v>680</v>
      </c>
      <c r="K401" s="113" t="s">
        <v>1117</v>
      </c>
      <c r="L401" s="114" t="s">
        <v>1118</v>
      </c>
      <c r="M401" s="115" t="s">
        <v>308</v>
      </c>
      <c r="N401" s="118" t="s">
        <v>308</v>
      </c>
      <c r="O401" s="119" t="s">
        <v>308</v>
      </c>
      <c r="P401" s="119" t="s">
        <v>308</v>
      </c>
    </row>
    <row r="402" spans="1:16" x14ac:dyDescent="0.2">
      <c r="A402" s="142">
        <v>355</v>
      </c>
      <c r="B402" s="111" t="s">
        <v>676</v>
      </c>
      <c r="C402" s="112" t="s">
        <v>201</v>
      </c>
      <c r="D402" s="111" t="s">
        <v>306</v>
      </c>
      <c r="E402" s="111" t="s">
        <v>1114</v>
      </c>
      <c r="F402" s="111" t="s">
        <v>1115</v>
      </c>
      <c r="G402" s="117" t="s">
        <v>1116</v>
      </c>
      <c r="H402" s="141" t="s">
        <v>841</v>
      </c>
      <c r="I402" s="110" t="s">
        <v>720</v>
      </c>
      <c r="J402" s="162" t="s">
        <v>680</v>
      </c>
      <c r="K402" s="113" t="s">
        <v>1117</v>
      </c>
      <c r="L402" s="114" t="s">
        <v>1118</v>
      </c>
      <c r="M402" s="115" t="s">
        <v>308</v>
      </c>
      <c r="N402" s="118" t="s">
        <v>308</v>
      </c>
      <c r="O402" s="119" t="s">
        <v>308</v>
      </c>
      <c r="P402" s="119" t="s">
        <v>308</v>
      </c>
    </row>
    <row r="403" spans="1:16" x14ac:dyDescent="0.2">
      <c r="A403" s="142">
        <v>356</v>
      </c>
      <c r="B403" s="111" t="s">
        <v>676</v>
      </c>
      <c r="C403" s="112" t="s">
        <v>201</v>
      </c>
      <c r="D403" s="111" t="s">
        <v>306</v>
      </c>
      <c r="E403" s="111" t="s">
        <v>1114</v>
      </c>
      <c r="F403" s="111" t="s">
        <v>1115</v>
      </c>
      <c r="G403" s="117" t="s">
        <v>1119</v>
      </c>
      <c r="H403" s="141" t="s">
        <v>863</v>
      </c>
      <c r="I403" s="110" t="s">
        <v>720</v>
      </c>
      <c r="J403" s="162" t="s">
        <v>680</v>
      </c>
      <c r="K403" s="162" t="s">
        <v>1117</v>
      </c>
      <c r="L403" s="114" t="s">
        <v>1118</v>
      </c>
      <c r="M403" s="115" t="s">
        <v>308</v>
      </c>
      <c r="N403" s="118" t="s">
        <v>308</v>
      </c>
      <c r="O403" s="119" t="s">
        <v>308</v>
      </c>
      <c r="P403" s="119" t="s">
        <v>308</v>
      </c>
    </row>
    <row r="404" spans="1:16" x14ac:dyDescent="0.2">
      <c r="A404" s="142">
        <v>357</v>
      </c>
      <c r="B404" s="111" t="s">
        <v>676</v>
      </c>
      <c r="C404" s="112" t="s">
        <v>201</v>
      </c>
      <c r="D404" s="111" t="s">
        <v>306</v>
      </c>
      <c r="E404" s="111" t="s">
        <v>1114</v>
      </c>
      <c r="F404" s="111" t="s">
        <v>1115</v>
      </c>
      <c r="G404" s="117" t="s">
        <v>1116</v>
      </c>
      <c r="H404" s="141" t="s">
        <v>841</v>
      </c>
      <c r="I404" s="110" t="s">
        <v>721</v>
      </c>
      <c r="J404" s="162" t="s">
        <v>680</v>
      </c>
      <c r="K404" s="162" t="s">
        <v>1117</v>
      </c>
      <c r="L404" s="114" t="s">
        <v>1118</v>
      </c>
      <c r="M404" s="115" t="s">
        <v>308</v>
      </c>
      <c r="N404" s="118" t="s">
        <v>308</v>
      </c>
      <c r="O404" s="119" t="s">
        <v>308</v>
      </c>
      <c r="P404" s="119" t="s">
        <v>308</v>
      </c>
    </row>
    <row r="405" spans="1:16" x14ac:dyDescent="0.2">
      <c r="A405" s="142">
        <v>358</v>
      </c>
      <c r="B405" s="111" t="s">
        <v>676</v>
      </c>
      <c r="C405" s="112" t="s">
        <v>201</v>
      </c>
      <c r="D405" s="111" t="s">
        <v>306</v>
      </c>
      <c r="E405" s="111" t="s">
        <v>1114</v>
      </c>
      <c r="F405" s="111" t="s">
        <v>1115</v>
      </c>
      <c r="G405" s="117" t="s">
        <v>1119</v>
      </c>
      <c r="H405" s="141" t="s">
        <v>863</v>
      </c>
      <c r="I405" s="110" t="s">
        <v>721</v>
      </c>
      <c r="J405" s="162" t="s">
        <v>680</v>
      </c>
      <c r="K405" s="162" t="s">
        <v>1117</v>
      </c>
      <c r="L405" s="114" t="s">
        <v>1118</v>
      </c>
      <c r="M405" s="115" t="s">
        <v>308</v>
      </c>
      <c r="N405" s="118" t="s">
        <v>308</v>
      </c>
      <c r="O405" s="119" t="s">
        <v>308</v>
      </c>
      <c r="P405" s="119" t="s">
        <v>308</v>
      </c>
    </row>
    <row r="406" spans="1:16" x14ac:dyDescent="0.2">
      <c r="A406" s="142">
        <v>359</v>
      </c>
      <c r="B406" s="111" t="s">
        <v>676</v>
      </c>
      <c r="C406" s="112" t="s">
        <v>201</v>
      </c>
      <c r="D406" s="111" t="s">
        <v>306</v>
      </c>
      <c r="E406" s="111" t="s">
        <v>1114</v>
      </c>
      <c r="F406" s="111" t="s">
        <v>1115</v>
      </c>
      <c r="G406" s="111" t="s">
        <v>1120</v>
      </c>
      <c r="H406" s="141" t="s">
        <v>863</v>
      </c>
      <c r="I406" s="110" t="s">
        <v>63</v>
      </c>
      <c r="J406" s="162" t="s">
        <v>680</v>
      </c>
      <c r="K406" s="162" t="s">
        <v>1117</v>
      </c>
      <c r="L406" s="114" t="s">
        <v>1118</v>
      </c>
      <c r="M406" s="115" t="s">
        <v>308</v>
      </c>
      <c r="N406" s="118" t="s">
        <v>308</v>
      </c>
      <c r="O406" s="119" t="s">
        <v>308</v>
      </c>
      <c r="P406" s="119" t="s">
        <v>308</v>
      </c>
    </row>
    <row r="407" spans="1:16" x14ac:dyDescent="0.2">
      <c r="A407" s="142">
        <v>360</v>
      </c>
      <c r="B407" s="111" t="s">
        <v>676</v>
      </c>
      <c r="C407" s="112" t="s">
        <v>201</v>
      </c>
      <c r="D407" s="111" t="s">
        <v>306</v>
      </c>
      <c r="E407" s="111" t="s">
        <v>1114</v>
      </c>
      <c r="F407" s="111" t="s">
        <v>1115</v>
      </c>
      <c r="G407" s="111" t="s">
        <v>1121</v>
      </c>
      <c r="H407" s="141" t="s">
        <v>863</v>
      </c>
      <c r="I407" s="141" t="s">
        <v>718</v>
      </c>
      <c r="J407" s="162" t="s">
        <v>680</v>
      </c>
      <c r="K407" s="162" t="s">
        <v>1117</v>
      </c>
      <c r="L407" s="114" t="s">
        <v>1122</v>
      </c>
      <c r="M407" s="115" t="s">
        <v>308</v>
      </c>
      <c r="N407" s="118" t="s">
        <v>308</v>
      </c>
      <c r="O407" s="119" t="s">
        <v>308</v>
      </c>
      <c r="P407" s="119" t="s">
        <v>308</v>
      </c>
    </row>
    <row r="408" spans="1:16" x14ac:dyDescent="0.2">
      <c r="A408" s="142">
        <v>361</v>
      </c>
      <c r="B408" s="111" t="s">
        <v>676</v>
      </c>
      <c r="C408" s="112" t="s">
        <v>201</v>
      </c>
      <c r="D408" s="111" t="s">
        <v>306</v>
      </c>
      <c r="E408" s="111" t="s">
        <v>1114</v>
      </c>
      <c r="F408" s="111" t="s">
        <v>1115</v>
      </c>
      <c r="G408" s="111" t="s">
        <v>1121</v>
      </c>
      <c r="H408" s="141" t="s">
        <v>863</v>
      </c>
      <c r="I408" s="110" t="s">
        <v>720</v>
      </c>
      <c r="J408" s="162" t="s">
        <v>680</v>
      </c>
      <c r="K408" s="162" t="s">
        <v>1117</v>
      </c>
      <c r="L408" s="114" t="s">
        <v>1122</v>
      </c>
      <c r="M408" s="115" t="s">
        <v>308</v>
      </c>
      <c r="N408" s="118" t="s">
        <v>308</v>
      </c>
      <c r="O408" s="119" t="s">
        <v>308</v>
      </c>
      <c r="P408" s="119" t="s">
        <v>308</v>
      </c>
    </row>
    <row r="409" spans="1:16" x14ac:dyDescent="0.2">
      <c r="A409" s="142">
        <v>362</v>
      </c>
      <c r="B409" s="111" t="s">
        <v>676</v>
      </c>
      <c r="C409" s="112" t="s">
        <v>201</v>
      </c>
      <c r="D409" s="111" t="s">
        <v>306</v>
      </c>
      <c r="E409" s="111" t="s">
        <v>1114</v>
      </c>
      <c r="F409" s="111" t="s">
        <v>1115</v>
      </c>
      <c r="G409" s="111" t="s">
        <v>1121</v>
      </c>
      <c r="H409" s="141" t="s">
        <v>863</v>
      </c>
      <c r="I409" s="110" t="s">
        <v>721</v>
      </c>
      <c r="J409" s="162" t="s">
        <v>680</v>
      </c>
      <c r="K409" s="162" t="s">
        <v>1117</v>
      </c>
      <c r="L409" s="114" t="s">
        <v>1122</v>
      </c>
      <c r="M409" s="115" t="s">
        <v>308</v>
      </c>
      <c r="N409" s="118" t="s">
        <v>308</v>
      </c>
      <c r="O409" s="119" t="s">
        <v>308</v>
      </c>
      <c r="P409" s="119" t="s">
        <v>308</v>
      </c>
    </row>
    <row r="410" spans="1:16" x14ac:dyDescent="0.2">
      <c r="A410" s="142">
        <v>363</v>
      </c>
      <c r="B410" s="111" t="s">
        <v>676</v>
      </c>
      <c r="C410" s="112" t="s">
        <v>201</v>
      </c>
      <c r="D410" s="111" t="s">
        <v>306</v>
      </c>
      <c r="E410" s="111" t="s">
        <v>1114</v>
      </c>
      <c r="F410" s="111" t="s">
        <v>1123</v>
      </c>
      <c r="G410" s="111" t="s">
        <v>1124</v>
      </c>
      <c r="H410" s="110" t="s">
        <v>77</v>
      </c>
      <c r="I410" s="110" t="s">
        <v>63</v>
      </c>
      <c r="J410" s="113" t="s">
        <v>696</v>
      </c>
      <c r="K410" s="162" t="s">
        <v>1117</v>
      </c>
      <c r="L410" s="114" t="s">
        <v>1125</v>
      </c>
      <c r="M410" s="115" t="s">
        <v>308</v>
      </c>
      <c r="N410" s="118" t="s">
        <v>308</v>
      </c>
      <c r="O410" s="119" t="s">
        <v>308</v>
      </c>
      <c r="P410" s="119" t="s">
        <v>308</v>
      </c>
    </row>
    <row r="411" spans="1:16" x14ac:dyDescent="0.2">
      <c r="A411" s="142">
        <v>364</v>
      </c>
      <c r="B411" s="111" t="s">
        <v>676</v>
      </c>
      <c r="C411" s="112" t="s">
        <v>201</v>
      </c>
      <c r="D411" s="111" t="s">
        <v>306</v>
      </c>
      <c r="E411" s="111" t="s">
        <v>1114</v>
      </c>
      <c r="F411" s="111" t="s">
        <v>1126</v>
      </c>
      <c r="G411" s="111" t="s">
        <v>1127</v>
      </c>
      <c r="H411" s="110" t="s">
        <v>841</v>
      </c>
      <c r="I411" s="110" t="s">
        <v>63</v>
      </c>
      <c r="J411" s="113" t="s">
        <v>680</v>
      </c>
      <c r="K411" s="162" t="s">
        <v>1117</v>
      </c>
      <c r="L411" s="114">
        <v>68</v>
      </c>
      <c r="M411" s="115" t="s">
        <v>308</v>
      </c>
      <c r="N411" s="118" t="s">
        <v>308</v>
      </c>
      <c r="O411" s="119" t="s">
        <v>308</v>
      </c>
      <c r="P411" s="119" t="s">
        <v>308</v>
      </c>
    </row>
    <row r="412" spans="1:16" x14ac:dyDescent="0.2">
      <c r="A412" s="142">
        <v>365</v>
      </c>
      <c r="B412" s="111" t="s">
        <v>676</v>
      </c>
      <c r="C412" s="112" t="s">
        <v>201</v>
      </c>
      <c r="D412" s="111" t="s">
        <v>306</v>
      </c>
      <c r="E412" s="111" t="s">
        <v>1114</v>
      </c>
      <c r="F412" s="111" t="s">
        <v>1126</v>
      </c>
      <c r="G412" s="111" t="s">
        <v>1128</v>
      </c>
      <c r="H412" s="110" t="s">
        <v>841</v>
      </c>
      <c r="I412" s="110" t="s">
        <v>63</v>
      </c>
      <c r="J412" s="113" t="s">
        <v>680</v>
      </c>
      <c r="K412" s="162" t="s">
        <v>1117</v>
      </c>
      <c r="L412" s="114">
        <v>68</v>
      </c>
      <c r="M412" s="115" t="s">
        <v>308</v>
      </c>
      <c r="N412" s="118" t="s">
        <v>308</v>
      </c>
      <c r="O412" s="119" t="s">
        <v>308</v>
      </c>
      <c r="P412" s="119" t="s">
        <v>308</v>
      </c>
    </row>
    <row r="413" spans="1:16" x14ac:dyDescent="0.2">
      <c r="A413" s="142">
        <v>366</v>
      </c>
      <c r="B413" s="111" t="s">
        <v>676</v>
      </c>
      <c r="C413" s="112" t="s">
        <v>201</v>
      </c>
      <c r="D413" s="111" t="s">
        <v>306</v>
      </c>
      <c r="E413" s="111" t="s">
        <v>1114</v>
      </c>
      <c r="F413" s="111" t="s">
        <v>1129</v>
      </c>
      <c r="G413" s="111" t="s">
        <v>1130</v>
      </c>
      <c r="H413" s="110" t="s">
        <v>841</v>
      </c>
      <c r="I413" s="110" t="s">
        <v>686</v>
      </c>
      <c r="J413" s="113" t="s">
        <v>680</v>
      </c>
      <c r="K413" s="162" t="s">
        <v>1117</v>
      </c>
      <c r="L413" s="114" t="s">
        <v>1131</v>
      </c>
      <c r="M413" s="115" t="s">
        <v>308</v>
      </c>
      <c r="N413" s="118" t="s">
        <v>308</v>
      </c>
      <c r="O413" s="119" t="s">
        <v>308</v>
      </c>
      <c r="P413" s="119" t="s">
        <v>308</v>
      </c>
    </row>
    <row r="414" spans="1:16" x14ac:dyDescent="0.2">
      <c r="A414" s="142">
        <v>367</v>
      </c>
      <c r="B414" s="111" t="s">
        <v>676</v>
      </c>
      <c r="C414" s="112" t="s">
        <v>201</v>
      </c>
      <c r="D414" s="111" t="s">
        <v>306</v>
      </c>
      <c r="E414" s="111" t="s">
        <v>1114</v>
      </c>
      <c r="F414" s="117" t="s">
        <v>63</v>
      </c>
      <c r="G414" s="111" t="s">
        <v>1132</v>
      </c>
      <c r="H414" s="110" t="s">
        <v>77</v>
      </c>
      <c r="I414" s="110" t="s">
        <v>63</v>
      </c>
      <c r="J414" s="113" t="s">
        <v>696</v>
      </c>
      <c r="K414" s="162" t="s">
        <v>1117</v>
      </c>
      <c r="L414" s="114" t="s">
        <v>1133</v>
      </c>
      <c r="M414" s="115" t="s">
        <v>308</v>
      </c>
      <c r="N414" s="118" t="s">
        <v>308</v>
      </c>
      <c r="O414" s="119" t="s">
        <v>308</v>
      </c>
      <c r="P414" s="119" t="s">
        <v>308</v>
      </c>
    </row>
    <row r="415" spans="1:16" x14ac:dyDescent="0.2">
      <c r="A415" s="142">
        <v>368</v>
      </c>
      <c r="B415" s="111" t="s">
        <v>676</v>
      </c>
      <c r="C415" s="112" t="s">
        <v>201</v>
      </c>
      <c r="D415" s="111" t="s">
        <v>306</v>
      </c>
      <c r="E415" s="111" t="s">
        <v>1114</v>
      </c>
      <c r="F415" s="117" t="s">
        <v>63</v>
      </c>
      <c r="G415" s="111" t="s">
        <v>1134</v>
      </c>
      <c r="H415" s="110" t="s">
        <v>77</v>
      </c>
      <c r="I415" s="110" t="s">
        <v>63</v>
      </c>
      <c r="J415" s="113" t="s">
        <v>696</v>
      </c>
      <c r="K415" s="162" t="s">
        <v>1117</v>
      </c>
      <c r="L415" s="114" t="s">
        <v>1133</v>
      </c>
      <c r="M415" s="115" t="s">
        <v>308</v>
      </c>
      <c r="N415" s="118" t="s">
        <v>308</v>
      </c>
      <c r="O415" s="119" t="s">
        <v>308</v>
      </c>
      <c r="P415" s="119" t="s">
        <v>308</v>
      </c>
    </row>
    <row r="416" spans="1:16" x14ac:dyDescent="0.2">
      <c r="A416" s="142">
        <v>369</v>
      </c>
      <c r="B416" s="111" t="s">
        <v>676</v>
      </c>
      <c r="C416" s="112" t="s">
        <v>201</v>
      </c>
      <c r="D416" s="111" t="s">
        <v>306</v>
      </c>
      <c r="E416" s="111" t="s">
        <v>1114</v>
      </c>
      <c r="F416" s="117" t="s">
        <v>63</v>
      </c>
      <c r="G416" s="111" t="s">
        <v>1135</v>
      </c>
      <c r="H416" s="110" t="s">
        <v>77</v>
      </c>
      <c r="I416" s="110" t="s">
        <v>63</v>
      </c>
      <c r="J416" s="113" t="s">
        <v>696</v>
      </c>
      <c r="K416" s="162" t="s">
        <v>1117</v>
      </c>
      <c r="L416" s="114" t="s">
        <v>1133</v>
      </c>
      <c r="M416" s="115" t="s">
        <v>308</v>
      </c>
      <c r="N416" s="118" t="s">
        <v>308</v>
      </c>
      <c r="O416" s="119" t="s">
        <v>308</v>
      </c>
      <c r="P416" s="119" t="s">
        <v>308</v>
      </c>
    </row>
    <row r="417" spans="1:16" x14ac:dyDescent="0.2">
      <c r="A417" s="142">
        <v>370</v>
      </c>
      <c r="B417" s="111" t="s">
        <v>676</v>
      </c>
      <c r="C417" s="112" t="s">
        <v>201</v>
      </c>
      <c r="D417" s="111" t="s">
        <v>306</v>
      </c>
      <c r="E417" s="111" t="s">
        <v>1114</v>
      </c>
      <c r="F417" s="117" t="s">
        <v>63</v>
      </c>
      <c r="G417" s="18" t="s">
        <v>1136</v>
      </c>
      <c r="H417" s="110" t="s">
        <v>77</v>
      </c>
      <c r="I417" s="110" t="s">
        <v>63</v>
      </c>
      <c r="J417" s="113" t="s">
        <v>696</v>
      </c>
      <c r="K417" s="162" t="s">
        <v>1117</v>
      </c>
      <c r="L417" s="114" t="s">
        <v>1133</v>
      </c>
      <c r="M417" s="115" t="s">
        <v>308</v>
      </c>
      <c r="N417" s="118" t="s">
        <v>308</v>
      </c>
      <c r="O417" s="119" t="s">
        <v>308</v>
      </c>
      <c r="P417" s="119" t="s">
        <v>308</v>
      </c>
    </row>
    <row r="418" spans="1:16" x14ac:dyDescent="0.2">
      <c r="A418" s="142">
        <v>371</v>
      </c>
      <c r="B418" s="111" t="s">
        <v>676</v>
      </c>
      <c r="C418" s="112" t="s">
        <v>201</v>
      </c>
      <c r="D418" s="111" t="s">
        <v>306</v>
      </c>
      <c r="E418" s="111" t="s">
        <v>1114</v>
      </c>
      <c r="F418" s="117" t="s">
        <v>63</v>
      </c>
      <c r="G418" s="111" t="s">
        <v>1137</v>
      </c>
      <c r="H418" s="110" t="s">
        <v>77</v>
      </c>
      <c r="I418" s="110" t="s">
        <v>63</v>
      </c>
      <c r="J418" s="113" t="s">
        <v>696</v>
      </c>
      <c r="K418" s="162" t="s">
        <v>1117</v>
      </c>
      <c r="L418" s="114" t="s">
        <v>1133</v>
      </c>
      <c r="M418" s="115" t="s">
        <v>308</v>
      </c>
      <c r="N418" s="118" t="s">
        <v>308</v>
      </c>
      <c r="O418" s="119" t="s">
        <v>308</v>
      </c>
      <c r="P418" s="119" t="s">
        <v>308</v>
      </c>
    </row>
    <row r="419" spans="1:16" x14ac:dyDescent="0.2">
      <c r="A419" s="142">
        <v>372</v>
      </c>
      <c r="B419" s="111" t="s">
        <v>676</v>
      </c>
      <c r="C419" s="112" t="s">
        <v>201</v>
      </c>
      <c r="D419" s="111" t="s">
        <v>306</v>
      </c>
      <c r="E419" s="111" t="s">
        <v>1114</v>
      </c>
      <c r="F419" s="117" t="s">
        <v>63</v>
      </c>
      <c r="G419" s="111" t="s">
        <v>1138</v>
      </c>
      <c r="H419" s="110" t="s">
        <v>77</v>
      </c>
      <c r="I419" s="110" t="s">
        <v>63</v>
      </c>
      <c r="J419" s="113" t="s">
        <v>696</v>
      </c>
      <c r="K419" s="162" t="s">
        <v>1117</v>
      </c>
      <c r="L419" s="114" t="s">
        <v>1133</v>
      </c>
      <c r="M419" s="115" t="s">
        <v>308</v>
      </c>
      <c r="N419" s="118" t="s">
        <v>308</v>
      </c>
      <c r="O419" s="119" t="s">
        <v>308</v>
      </c>
      <c r="P419" s="119" t="s">
        <v>308</v>
      </c>
    </row>
    <row r="420" spans="1:16" x14ac:dyDescent="0.2">
      <c r="A420" s="142">
        <v>373</v>
      </c>
      <c r="B420" s="111" t="s">
        <v>676</v>
      </c>
      <c r="C420" s="112" t="s">
        <v>201</v>
      </c>
      <c r="D420" s="111" t="s">
        <v>306</v>
      </c>
      <c r="E420" s="111" t="s">
        <v>1114</v>
      </c>
      <c r="F420" s="117" t="s">
        <v>63</v>
      </c>
      <c r="G420" s="111" t="s">
        <v>1139</v>
      </c>
      <c r="H420" s="110" t="s">
        <v>77</v>
      </c>
      <c r="I420" s="110" t="s">
        <v>63</v>
      </c>
      <c r="J420" s="113" t="s">
        <v>696</v>
      </c>
      <c r="K420" s="162" t="s">
        <v>1117</v>
      </c>
      <c r="L420" s="114" t="s">
        <v>1140</v>
      </c>
      <c r="M420" s="115" t="s">
        <v>308</v>
      </c>
      <c r="N420" s="118" t="s">
        <v>308</v>
      </c>
      <c r="O420" s="119" t="s">
        <v>308</v>
      </c>
      <c r="P420" s="119" t="s">
        <v>308</v>
      </c>
    </row>
    <row r="421" spans="1:16" x14ac:dyDescent="0.2">
      <c r="A421" s="142">
        <v>374</v>
      </c>
      <c r="B421" s="111" t="s">
        <v>676</v>
      </c>
      <c r="C421" s="112" t="s">
        <v>201</v>
      </c>
      <c r="D421" s="111" t="s">
        <v>306</v>
      </c>
      <c r="E421" s="111" t="s">
        <v>1114</v>
      </c>
      <c r="F421" s="111" t="s">
        <v>1141</v>
      </c>
      <c r="G421" s="111" t="s">
        <v>1142</v>
      </c>
      <c r="H421" s="110" t="s">
        <v>841</v>
      </c>
      <c r="I421" s="110" t="s">
        <v>718</v>
      </c>
      <c r="J421" s="113" t="s">
        <v>680</v>
      </c>
      <c r="K421" s="113" t="s">
        <v>1143</v>
      </c>
      <c r="L421" s="114" t="s">
        <v>1144</v>
      </c>
      <c r="M421" s="115" t="s">
        <v>308</v>
      </c>
      <c r="N421" s="118" t="s">
        <v>308</v>
      </c>
      <c r="O421" s="119" t="s">
        <v>308</v>
      </c>
      <c r="P421" s="119" t="s">
        <v>308</v>
      </c>
    </row>
    <row r="422" spans="1:16" x14ac:dyDescent="0.2">
      <c r="A422" s="142">
        <v>375</v>
      </c>
      <c r="B422" s="111" t="s">
        <v>676</v>
      </c>
      <c r="C422" s="112" t="s">
        <v>201</v>
      </c>
      <c r="D422" s="111" t="s">
        <v>306</v>
      </c>
      <c r="E422" s="111" t="s">
        <v>1114</v>
      </c>
      <c r="F422" s="111" t="s">
        <v>1141</v>
      </c>
      <c r="G422" s="111" t="s">
        <v>1145</v>
      </c>
      <c r="H422" s="110" t="s">
        <v>863</v>
      </c>
      <c r="I422" s="141" t="s">
        <v>718</v>
      </c>
      <c r="J422" s="113" t="s">
        <v>680</v>
      </c>
      <c r="K422" s="113" t="s">
        <v>1143</v>
      </c>
      <c r="L422" s="114" t="s">
        <v>1144</v>
      </c>
      <c r="M422" s="115" t="s">
        <v>308</v>
      </c>
      <c r="N422" s="118" t="s">
        <v>308</v>
      </c>
      <c r="O422" s="119" t="s">
        <v>308</v>
      </c>
      <c r="P422" s="119" t="s">
        <v>308</v>
      </c>
    </row>
    <row r="423" spans="1:16" x14ac:dyDescent="0.2">
      <c r="A423" s="142">
        <v>376</v>
      </c>
      <c r="B423" s="111" t="s">
        <v>676</v>
      </c>
      <c r="C423" s="112" t="s">
        <v>201</v>
      </c>
      <c r="D423" s="111" t="s">
        <v>306</v>
      </c>
      <c r="E423" s="111" t="s">
        <v>1114</v>
      </c>
      <c r="F423" s="111" t="s">
        <v>1141</v>
      </c>
      <c r="G423" s="111" t="s">
        <v>1142</v>
      </c>
      <c r="H423" s="141" t="s">
        <v>841</v>
      </c>
      <c r="I423" s="110" t="s">
        <v>720</v>
      </c>
      <c r="J423" s="113" t="s">
        <v>680</v>
      </c>
      <c r="K423" s="113" t="s">
        <v>1143</v>
      </c>
      <c r="L423" s="114" t="s">
        <v>1144</v>
      </c>
      <c r="M423" s="115" t="s">
        <v>308</v>
      </c>
      <c r="N423" s="118" t="s">
        <v>308</v>
      </c>
      <c r="O423" s="119" t="s">
        <v>308</v>
      </c>
      <c r="P423" s="119" t="s">
        <v>308</v>
      </c>
    </row>
    <row r="424" spans="1:16" x14ac:dyDescent="0.2">
      <c r="A424" s="142">
        <v>377</v>
      </c>
      <c r="B424" s="111" t="s">
        <v>676</v>
      </c>
      <c r="C424" s="112" t="s">
        <v>201</v>
      </c>
      <c r="D424" s="111" t="s">
        <v>306</v>
      </c>
      <c r="E424" s="111" t="s">
        <v>1114</v>
      </c>
      <c r="F424" s="111" t="s">
        <v>1141</v>
      </c>
      <c r="G424" s="111" t="s">
        <v>1145</v>
      </c>
      <c r="H424" s="141" t="s">
        <v>863</v>
      </c>
      <c r="I424" s="110" t="s">
        <v>720</v>
      </c>
      <c r="J424" s="113" t="s">
        <v>680</v>
      </c>
      <c r="K424" s="113" t="s">
        <v>1143</v>
      </c>
      <c r="L424" s="114" t="s">
        <v>1144</v>
      </c>
      <c r="M424" s="115" t="s">
        <v>308</v>
      </c>
      <c r="N424" s="118" t="s">
        <v>308</v>
      </c>
      <c r="O424" s="119" t="s">
        <v>308</v>
      </c>
      <c r="P424" s="119" t="s">
        <v>308</v>
      </c>
    </row>
    <row r="425" spans="1:16" x14ac:dyDescent="0.2">
      <c r="A425" s="142">
        <v>378</v>
      </c>
      <c r="B425" s="111" t="s">
        <v>676</v>
      </c>
      <c r="C425" s="112" t="s">
        <v>201</v>
      </c>
      <c r="D425" s="111" t="s">
        <v>306</v>
      </c>
      <c r="E425" s="111" t="s">
        <v>1114</v>
      </c>
      <c r="F425" s="111" t="s">
        <v>1141</v>
      </c>
      <c r="G425" s="111" t="s">
        <v>1142</v>
      </c>
      <c r="H425" s="141" t="s">
        <v>841</v>
      </c>
      <c r="I425" s="110" t="s">
        <v>721</v>
      </c>
      <c r="J425" s="113" t="s">
        <v>680</v>
      </c>
      <c r="K425" s="113" t="s">
        <v>1143</v>
      </c>
      <c r="L425" s="114" t="s">
        <v>1144</v>
      </c>
      <c r="M425" s="115" t="s">
        <v>308</v>
      </c>
      <c r="N425" s="118" t="s">
        <v>308</v>
      </c>
      <c r="O425" s="119" t="s">
        <v>308</v>
      </c>
      <c r="P425" s="119" t="s">
        <v>308</v>
      </c>
    </row>
    <row r="426" spans="1:16" x14ac:dyDescent="0.2">
      <c r="A426" s="142">
        <v>379</v>
      </c>
      <c r="B426" s="111" t="s">
        <v>676</v>
      </c>
      <c r="C426" s="112" t="s">
        <v>201</v>
      </c>
      <c r="D426" s="111" t="s">
        <v>306</v>
      </c>
      <c r="E426" s="111" t="s">
        <v>1114</v>
      </c>
      <c r="F426" s="111" t="s">
        <v>1141</v>
      </c>
      <c r="G426" s="111" t="s">
        <v>1145</v>
      </c>
      <c r="H426" s="141" t="s">
        <v>863</v>
      </c>
      <c r="I426" s="110" t="s">
        <v>721</v>
      </c>
      <c r="J426" s="113" t="s">
        <v>680</v>
      </c>
      <c r="K426" s="113" t="s">
        <v>1143</v>
      </c>
      <c r="L426" s="114" t="s">
        <v>1144</v>
      </c>
      <c r="M426" s="115" t="s">
        <v>308</v>
      </c>
      <c r="N426" s="118" t="s">
        <v>308</v>
      </c>
      <c r="O426" s="119" t="s">
        <v>308</v>
      </c>
      <c r="P426" s="119" t="s">
        <v>308</v>
      </c>
    </row>
    <row r="427" spans="1:16" x14ac:dyDescent="0.2">
      <c r="A427" s="142">
        <v>380</v>
      </c>
      <c r="B427" s="111" t="s">
        <v>676</v>
      </c>
      <c r="C427" s="112" t="s">
        <v>201</v>
      </c>
      <c r="D427" s="111" t="s">
        <v>306</v>
      </c>
      <c r="E427" s="111" t="s">
        <v>1114</v>
      </c>
      <c r="F427" s="111" t="s">
        <v>1141</v>
      </c>
      <c r="G427" s="111" t="s">
        <v>1146</v>
      </c>
      <c r="H427" s="141" t="s">
        <v>863</v>
      </c>
      <c r="I427" s="110" t="s">
        <v>63</v>
      </c>
      <c r="J427" s="113" t="s">
        <v>680</v>
      </c>
      <c r="K427" s="113" t="s">
        <v>1143</v>
      </c>
      <c r="L427" s="114" t="s">
        <v>1144</v>
      </c>
      <c r="M427" s="115" t="s">
        <v>308</v>
      </c>
      <c r="N427" s="118" t="s">
        <v>308</v>
      </c>
      <c r="O427" s="119" t="s">
        <v>308</v>
      </c>
      <c r="P427" s="119" t="s">
        <v>308</v>
      </c>
    </row>
    <row r="428" spans="1:16" x14ac:dyDescent="0.2">
      <c r="A428" s="142">
        <v>381</v>
      </c>
      <c r="B428" s="111" t="s">
        <v>676</v>
      </c>
      <c r="C428" s="112" t="s">
        <v>201</v>
      </c>
      <c r="D428" s="111" t="s">
        <v>306</v>
      </c>
      <c r="E428" s="111" t="s">
        <v>1114</v>
      </c>
      <c r="F428" s="111" t="s">
        <v>1141</v>
      </c>
      <c r="G428" s="111" t="s">
        <v>1147</v>
      </c>
      <c r="H428" s="110" t="s">
        <v>841</v>
      </c>
      <c r="I428" s="141" t="s">
        <v>718</v>
      </c>
      <c r="J428" s="113" t="s">
        <v>680</v>
      </c>
      <c r="K428" s="113" t="s">
        <v>1143</v>
      </c>
      <c r="L428" s="114" t="s">
        <v>1148</v>
      </c>
      <c r="M428" s="115" t="s">
        <v>308</v>
      </c>
      <c r="N428" s="118" t="s">
        <v>308</v>
      </c>
      <c r="O428" s="119" t="s">
        <v>308</v>
      </c>
      <c r="P428" s="119" t="s">
        <v>308</v>
      </c>
    </row>
    <row r="429" spans="1:16" x14ac:dyDescent="0.2">
      <c r="A429" s="142">
        <v>382</v>
      </c>
      <c r="B429" s="111" t="s">
        <v>676</v>
      </c>
      <c r="C429" s="112" t="s">
        <v>201</v>
      </c>
      <c r="D429" s="111" t="s">
        <v>306</v>
      </c>
      <c r="E429" s="111" t="s">
        <v>1114</v>
      </c>
      <c r="F429" s="111" t="s">
        <v>1141</v>
      </c>
      <c r="G429" s="111" t="s">
        <v>1147</v>
      </c>
      <c r="H429" s="110" t="s">
        <v>841</v>
      </c>
      <c r="I429" s="110" t="s">
        <v>720</v>
      </c>
      <c r="J429" s="113" t="s">
        <v>680</v>
      </c>
      <c r="K429" s="113" t="s">
        <v>1143</v>
      </c>
      <c r="L429" s="114" t="s">
        <v>1148</v>
      </c>
      <c r="M429" s="115" t="s">
        <v>308</v>
      </c>
      <c r="N429" s="118" t="s">
        <v>308</v>
      </c>
      <c r="O429" s="119" t="s">
        <v>308</v>
      </c>
      <c r="P429" s="119" t="s">
        <v>308</v>
      </c>
    </row>
    <row r="430" spans="1:16" x14ac:dyDescent="0.2">
      <c r="A430" s="142">
        <v>383</v>
      </c>
      <c r="B430" s="111" t="s">
        <v>676</v>
      </c>
      <c r="C430" s="112" t="s">
        <v>201</v>
      </c>
      <c r="D430" s="111" t="s">
        <v>306</v>
      </c>
      <c r="E430" s="111" t="s">
        <v>1114</v>
      </c>
      <c r="F430" s="111" t="s">
        <v>1141</v>
      </c>
      <c r="G430" s="111" t="s">
        <v>1147</v>
      </c>
      <c r="H430" s="110" t="s">
        <v>841</v>
      </c>
      <c r="I430" s="110" t="s">
        <v>721</v>
      </c>
      <c r="J430" s="113" t="s">
        <v>680</v>
      </c>
      <c r="K430" s="113" t="s">
        <v>1143</v>
      </c>
      <c r="L430" s="114" t="s">
        <v>1148</v>
      </c>
      <c r="M430" s="115" t="s">
        <v>308</v>
      </c>
      <c r="N430" s="118" t="s">
        <v>308</v>
      </c>
      <c r="O430" s="119" t="s">
        <v>308</v>
      </c>
      <c r="P430" s="119" t="s">
        <v>308</v>
      </c>
    </row>
    <row r="431" spans="1:16" x14ac:dyDescent="0.2">
      <c r="A431" s="142">
        <v>384</v>
      </c>
      <c r="B431" s="111" t="s">
        <v>676</v>
      </c>
      <c r="C431" s="112" t="s">
        <v>201</v>
      </c>
      <c r="D431" s="111" t="s">
        <v>306</v>
      </c>
      <c r="E431" s="111" t="s">
        <v>1114</v>
      </c>
      <c r="F431" s="111" t="s">
        <v>1141</v>
      </c>
      <c r="G431" s="111" t="s">
        <v>1149</v>
      </c>
      <c r="H431" s="141" t="s">
        <v>863</v>
      </c>
      <c r="I431" s="141" t="s">
        <v>718</v>
      </c>
      <c r="J431" s="113" t="s">
        <v>680</v>
      </c>
      <c r="K431" s="113" t="s">
        <v>1143</v>
      </c>
      <c r="L431" s="114" t="s">
        <v>1150</v>
      </c>
      <c r="M431" s="115" t="s">
        <v>308</v>
      </c>
      <c r="N431" s="118" t="s">
        <v>308</v>
      </c>
      <c r="O431" s="119" t="s">
        <v>308</v>
      </c>
      <c r="P431" s="119" t="s">
        <v>308</v>
      </c>
    </row>
    <row r="432" spans="1:16" x14ac:dyDescent="0.2">
      <c r="A432" s="142">
        <v>385</v>
      </c>
      <c r="B432" s="111" t="s">
        <v>676</v>
      </c>
      <c r="C432" s="112" t="s">
        <v>201</v>
      </c>
      <c r="D432" s="111" t="s">
        <v>306</v>
      </c>
      <c r="E432" s="111" t="s">
        <v>1114</v>
      </c>
      <c r="F432" s="111" t="s">
        <v>1141</v>
      </c>
      <c r="G432" s="111" t="s">
        <v>1149</v>
      </c>
      <c r="H432" s="141" t="s">
        <v>863</v>
      </c>
      <c r="I432" s="110" t="s">
        <v>720</v>
      </c>
      <c r="J432" s="113" t="s">
        <v>680</v>
      </c>
      <c r="K432" s="113" t="s">
        <v>1143</v>
      </c>
      <c r="L432" s="114" t="s">
        <v>1150</v>
      </c>
      <c r="M432" s="115" t="s">
        <v>308</v>
      </c>
      <c r="N432" s="118" t="s">
        <v>308</v>
      </c>
      <c r="O432" s="119" t="s">
        <v>308</v>
      </c>
      <c r="P432" s="119" t="s">
        <v>308</v>
      </c>
    </row>
    <row r="433" spans="1:16" x14ac:dyDescent="0.2">
      <c r="A433" s="142">
        <v>386</v>
      </c>
      <c r="B433" s="111" t="s">
        <v>676</v>
      </c>
      <c r="C433" s="112" t="s">
        <v>201</v>
      </c>
      <c r="D433" s="111" t="s">
        <v>306</v>
      </c>
      <c r="E433" s="111" t="s">
        <v>1114</v>
      </c>
      <c r="F433" s="111" t="s">
        <v>1141</v>
      </c>
      <c r="G433" s="111" t="s">
        <v>1149</v>
      </c>
      <c r="H433" s="141" t="s">
        <v>863</v>
      </c>
      <c r="I433" s="110" t="s">
        <v>721</v>
      </c>
      <c r="J433" s="113" t="s">
        <v>680</v>
      </c>
      <c r="K433" s="113" t="s">
        <v>1143</v>
      </c>
      <c r="L433" s="114" t="s">
        <v>1150</v>
      </c>
      <c r="M433" s="115" t="s">
        <v>308</v>
      </c>
      <c r="N433" s="118" t="s">
        <v>308</v>
      </c>
      <c r="O433" s="119" t="s">
        <v>308</v>
      </c>
      <c r="P433" s="119" t="s">
        <v>308</v>
      </c>
    </row>
    <row r="434" spans="1:16" x14ac:dyDescent="0.2">
      <c r="A434" s="142">
        <v>387</v>
      </c>
      <c r="B434" s="111" t="s">
        <v>676</v>
      </c>
      <c r="C434" s="112" t="s">
        <v>201</v>
      </c>
      <c r="D434" s="111" t="s">
        <v>306</v>
      </c>
      <c r="E434" s="111" t="s">
        <v>1114</v>
      </c>
      <c r="F434" s="111" t="s">
        <v>1141</v>
      </c>
      <c r="G434" s="111" t="s">
        <v>1151</v>
      </c>
      <c r="H434" s="110" t="s">
        <v>841</v>
      </c>
      <c r="I434" s="110" t="s">
        <v>1152</v>
      </c>
      <c r="J434" s="113" t="s">
        <v>680</v>
      </c>
      <c r="K434" s="113" t="s">
        <v>1143</v>
      </c>
      <c r="L434" s="114" t="s">
        <v>1153</v>
      </c>
      <c r="M434" s="115" t="s">
        <v>308</v>
      </c>
      <c r="N434" s="118" t="s">
        <v>308</v>
      </c>
      <c r="O434" s="119" t="s">
        <v>308</v>
      </c>
      <c r="P434" s="119" t="s">
        <v>308</v>
      </c>
    </row>
    <row r="435" spans="1:16" x14ac:dyDescent="0.2">
      <c r="A435" s="142">
        <v>388</v>
      </c>
      <c r="B435" s="111" t="s">
        <v>676</v>
      </c>
      <c r="C435" s="112" t="s">
        <v>201</v>
      </c>
      <c r="D435" s="111" t="s">
        <v>306</v>
      </c>
      <c r="E435" s="111" t="s">
        <v>1114</v>
      </c>
      <c r="F435" s="111" t="s">
        <v>1141</v>
      </c>
      <c r="G435" s="111" t="s">
        <v>1151</v>
      </c>
      <c r="H435" s="141" t="s">
        <v>863</v>
      </c>
      <c r="I435" s="110" t="s">
        <v>1152</v>
      </c>
      <c r="J435" s="113" t="s">
        <v>680</v>
      </c>
      <c r="K435" s="113" t="s">
        <v>1143</v>
      </c>
      <c r="L435" s="114" t="s">
        <v>1153</v>
      </c>
      <c r="M435" s="115" t="s">
        <v>308</v>
      </c>
      <c r="N435" s="118" t="s">
        <v>308</v>
      </c>
      <c r="O435" s="119" t="s">
        <v>308</v>
      </c>
      <c r="P435" s="119" t="s">
        <v>308</v>
      </c>
    </row>
    <row r="436" spans="1:16" x14ac:dyDescent="0.2">
      <c r="A436" s="142">
        <v>389</v>
      </c>
      <c r="B436" s="111" t="s">
        <v>676</v>
      </c>
      <c r="C436" s="112" t="s">
        <v>201</v>
      </c>
      <c r="D436" s="111" t="s">
        <v>306</v>
      </c>
      <c r="E436" s="111" t="s">
        <v>1114</v>
      </c>
      <c r="F436" s="111" t="s">
        <v>1141</v>
      </c>
      <c r="G436" s="111" t="s">
        <v>1151</v>
      </c>
      <c r="H436" s="110" t="s">
        <v>841</v>
      </c>
      <c r="I436" s="110" t="s">
        <v>1154</v>
      </c>
      <c r="J436" s="113" t="s">
        <v>680</v>
      </c>
      <c r="K436" s="113" t="s">
        <v>1143</v>
      </c>
      <c r="L436" s="114" t="s">
        <v>1153</v>
      </c>
      <c r="M436" s="115" t="s">
        <v>308</v>
      </c>
      <c r="N436" s="118" t="s">
        <v>308</v>
      </c>
      <c r="O436" s="119" t="s">
        <v>308</v>
      </c>
      <c r="P436" s="119" t="s">
        <v>308</v>
      </c>
    </row>
    <row r="437" spans="1:16" x14ac:dyDescent="0.2">
      <c r="A437" s="142">
        <v>390</v>
      </c>
      <c r="B437" s="111" t="s">
        <v>676</v>
      </c>
      <c r="C437" s="112" t="s">
        <v>201</v>
      </c>
      <c r="D437" s="111" t="s">
        <v>306</v>
      </c>
      <c r="E437" s="111" t="s">
        <v>1114</v>
      </c>
      <c r="F437" s="111" t="s">
        <v>1141</v>
      </c>
      <c r="G437" s="111" t="s">
        <v>1151</v>
      </c>
      <c r="H437" s="141" t="s">
        <v>863</v>
      </c>
      <c r="I437" s="110" t="s">
        <v>1154</v>
      </c>
      <c r="J437" s="113" t="s">
        <v>680</v>
      </c>
      <c r="K437" s="113" t="s">
        <v>1143</v>
      </c>
      <c r="L437" s="114" t="s">
        <v>1153</v>
      </c>
      <c r="M437" s="115" t="s">
        <v>308</v>
      </c>
      <c r="N437" s="118" t="s">
        <v>308</v>
      </c>
      <c r="O437" s="119" t="s">
        <v>308</v>
      </c>
      <c r="P437" s="119" t="s">
        <v>308</v>
      </c>
    </row>
    <row r="438" spans="1:16" x14ac:dyDescent="0.2">
      <c r="A438" s="142">
        <v>391</v>
      </c>
      <c r="B438" s="111" t="s">
        <v>676</v>
      </c>
      <c r="C438" s="112" t="s">
        <v>201</v>
      </c>
      <c r="D438" s="111" t="s">
        <v>306</v>
      </c>
      <c r="E438" s="111" t="s">
        <v>1114</v>
      </c>
      <c r="F438" s="111" t="s">
        <v>1155</v>
      </c>
      <c r="G438" s="111" t="s">
        <v>1156</v>
      </c>
      <c r="H438" s="110" t="s">
        <v>841</v>
      </c>
      <c r="I438" s="110" t="s">
        <v>63</v>
      </c>
      <c r="J438" s="113" t="s">
        <v>680</v>
      </c>
      <c r="K438" s="113" t="s">
        <v>1143</v>
      </c>
      <c r="L438" s="114" t="s">
        <v>1157</v>
      </c>
      <c r="M438" s="115" t="s">
        <v>308</v>
      </c>
      <c r="N438" s="118" t="s">
        <v>308</v>
      </c>
      <c r="O438" s="119" t="s">
        <v>308</v>
      </c>
      <c r="P438" s="119" t="s">
        <v>308</v>
      </c>
    </row>
    <row r="439" spans="1:16" x14ac:dyDescent="0.2">
      <c r="A439" s="142">
        <v>392</v>
      </c>
      <c r="B439" s="111" t="s">
        <v>676</v>
      </c>
      <c r="C439" s="112" t="s">
        <v>201</v>
      </c>
      <c r="D439" s="111" t="s">
        <v>306</v>
      </c>
      <c r="E439" s="111" t="s">
        <v>1114</v>
      </c>
      <c r="F439" s="111" t="s">
        <v>1158</v>
      </c>
      <c r="G439" s="111" t="s">
        <v>1159</v>
      </c>
      <c r="H439" s="110" t="s">
        <v>841</v>
      </c>
      <c r="I439" s="110" t="s">
        <v>63</v>
      </c>
      <c r="J439" s="113" t="s">
        <v>680</v>
      </c>
      <c r="K439" s="113" t="s">
        <v>1143</v>
      </c>
      <c r="L439" s="114" t="s">
        <v>1160</v>
      </c>
      <c r="M439" s="115" t="s">
        <v>308</v>
      </c>
      <c r="N439" s="118" t="s">
        <v>308</v>
      </c>
      <c r="O439" s="119" t="s">
        <v>308</v>
      </c>
      <c r="P439" s="119" t="s">
        <v>308</v>
      </c>
    </row>
    <row r="440" spans="1:16" x14ac:dyDescent="0.2">
      <c r="A440" s="142">
        <v>393</v>
      </c>
      <c r="B440" s="111" t="s">
        <v>676</v>
      </c>
      <c r="C440" s="112" t="s">
        <v>201</v>
      </c>
      <c r="D440" s="111" t="s">
        <v>306</v>
      </c>
      <c r="E440" s="111" t="s">
        <v>1114</v>
      </c>
      <c r="F440" s="111" t="s">
        <v>1158</v>
      </c>
      <c r="G440" s="111" t="s">
        <v>1161</v>
      </c>
      <c r="H440" s="110" t="s">
        <v>908</v>
      </c>
      <c r="I440" s="110" t="s">
        <v>63</v>
      </c>
      <c r="J440" s="113" t="s">
        <v>680</v>
      </c>
      <c r="K440" s="113" t="s">
        <v>1143</v>
      </c>
      <c r="L440" s="114" t="s">
        <v>1160</v>
      </c>
      <c r="M440" s="115" t="s">
        <v>308</v>
      </c>
      <c r="N440" s="118" t="s">
        <v>308</v>
      </c>
      <c r="O440" s="119" t="s">
        <v>308</v>
      </c>
      <c r="P440" s="119" t="s">
        <v>308</v>
      </c>
    </row>
    <row r="441" spans="1:16" x14ac:dyDescent="0.2">
      <c r="A441" s="142">
        <v>394</v>
      </c>
      <c r="B441" s="111" t="s">
        <v>676</v>
      </c>
      <c r="C441" s="112" t="s">
        <v>201</v>
      </c>
      <c r="D441" s="111" t="s">
        <v>306</v>
      </c>
      <c r="E441" s="111" t="s">
        <v>1114</v>
      </c>
      <c r="F441" s="111" t="s">
        <v>1158</v>
      </c>
      <c r="G441" s="111" t="s">
        <v>1162</v>
      </c>
      <c r="H441" s="110" t="s">
        <v>841</v>
      </c>
      <c r="I441" s="110" t="s">
        <v>63</v>
      </c>
      <c r="J441" s="113" t="s">
        <v>680</v>
      </c>
      <c r="K441" s="113" t="s">
        <v>1143</v>
      </c>
      <c r="L441" s="114" t="s">
        <v>1160</v>
      </c>
      <c r="M441" s="115" t="s">
        <v>308</v>
      </c>
      <c r="N441" s="118" t="s">
        <v>308</v>
      </c>
      <c r="O441" s="119" t="s">
        <v>308</v>
      </c>
      <c r="P441" s="119" t="s">
        <v>308</v>
      </c>
    </row>
    <row r="442" spans="1:16" x14ac:dyDescent="0.2">
      <c r="A442" s="142">
        <v>395</v>
      </c>
      <c r="B442" s="111" t="s">
        <v>676</v>
      </c>
      <c r="C442" s="112" t="s">
        <v>201</v>
      </c>
      <c r="D442" s="111" t="s">
        <v>306</v>
      </c>
      <c r="E442" s="111" t="s">
        <v>1114</v>
      </c>
      <c r="F442" s="111" t="s">
        <v>1163</v>
      </c>
      <c r="G442" s="111" t="s">
        <v>1164</v>
      </c>
      <c r="H442" s="110" t="s">
        <v>841</v>
      </c>
      <c r="I442" s="110" t="s">
        <v>63</v>
      </c>
      <c r="J442" s="113" t="s">
        <v>680</v>
      </c>
      <c r="K442" s="113" t="s">
        <v>1143</v>
      </c>
      <c r="L442" s="114" t="s">
        <v>1165</v>
      </c>
      <c r="M442" s="115" t="s">
        <v>308</v>
      </c>
      <c r="N442" s="118" t="s">
        <v>308</v>
      </c>
      <c r="O442" s="119" t="s">
        <v>308</v>
      </c>
      <c r="P442" s="119" t="s">
        <v>308</v>
      </c>
    </row>
    <row r="443" spans="1:16" x14ac:dyDescent="0.2">
      <c r="A443" s="142">
        <v>396</v>
      </c>
      <c r="B443" s="111" t="s">
        <v>676</v>
      </c>
      <c r="C443" s="112" t="s">
        <v>201</v>
      </c>
      <c r="D443" s="111" t="s">
        <v>306</v>
      </c>
      <c r="E443" s="111" t="s">
        <v>1114</v>
      </c>
      <c r="F443" s="111" t="s">
        <v>63</v>
      </c>
      <c r="G443" s="111" t="s">
        <v>1166</v>
      </c>
      <c r="H443" s="110" t="s">
        <v>841</v>
      </c>
      <c r="I443" s="110" t="s">
        <v>63</v>
      </c>
      <c r="J443" s="113" t="s">
        <v>848</v>
      </c>
      <c r="K443" s="113" t="s">
        <v>1143</v>
      </c>
      <c r="L443" s="114" t="s">
        <v>1167</v>
      </c>
      <c r="M443" s="115" t="s">
        <v>308</v>
      </c>
      <c r="N443" s="118" t="s">
        <v>308</v>
      </c>
      <c r="O443" s="119" t="s">
        <v>308</v>
      </c>
      <c r="P443" s="119" t="s">
        <v>308</v>
      </c>
    </row>
    <row r="444" spans="1:16" x14ac:dyDescent="0.2">
      <c r="A444" s="142">
        <v>397</v>
      </c>
      <c r="B444" s="111" t="s">
        <v>676</v>
      </c>
      <c r="C444" s="112" t="s">
        <v>201</v>
      </c>
      <c r="D444" s="111" t="s">
        <v>306</v>
      </c>
      <c r="E444" s="111" t="s">
        <v>1114</v>
      </c>
      <c r="F444" s="111" t="s">
        <v>63</v>
      </c>
      <c r="G444" s="111" t="s">
        <v>1168</v>
      </c>
      <c r="H444" s="110" t="s">
        <v>841</v>
      </c>
      <c r="I444" s="110" t="s">
        <v>63</v>
      </c>
      <c r="J444" s="113" t="s">
        <v>848</v>
      </c>
      <c r="K444" s="113" t="s">
        <v>1143</v>
      </c>
      <c r="L444" s="114" t="s">
        <v>1167</v>
      </c>
      <c r="M444" s="115" t="s">
        <v>308</v>
      </c>
      <c r="N444" s="118" t="s">
        <v>308</v>
      </c>
      <c r="O444" s="119" t="s">
        <v>308</v>
      </c>
      <c r="P444" s="119" t="s">
        <v>308</v>
      </c>
    </row>
    <row r="445" spans="1:16" x14ac:dyDescent="0.2">
      <c r="A445" s="142">
        <v>398</v>
      </c>
      <c r="B445" s="111" t="s">
        <v>676</v>
      </c>
      <c r="C445" s="112" t="s">
        <v>201</v>
      </c>
      <c r="D445" s="111" t="s">
        <v>306</v>
      </c>
      <c r="E445" s="111" t="s">
        <v>1114</v>
      </c>
      <c r="F445" s="111" t="s">
        <v>63</v>
      </c>
      <c r="G445" s="111" t="s">
        <v>1169</v>
      </c>
      <c r="H445" s="110" t="s">
        <v>841</v>
      </c>
      <c r="I445" s="110" t="s">
        <v>63</v>
      </c>
      <c r="J445" s="113" t="s">
        <v>848</v>
      </c>
      <c r="K445" s="113" t="s">
        <v>1143</v>
      </c>
      <c r="L445" s="114" t="s">
        <v>1167</v>
      </c>
      <c r="M445" s="115" t="s">
        <v>308</v>
      </c>
      <c r="N445" s="118" t="s">
        <v>308</v>
      </c>
      <c r="O445" s="119" t="s">
        <v>308</v>
      </c>
      <c r="P445" s="119" t="s">
        <v>308</v>
      </c>
    </row>
    <row r="446" spans="1:16" x14ac:dyDescent="0.2">
      <c r="A446" s="142">
        <v>399</v>
      </c>
      <c r="B446" s="111" t="s">
        <v>676</v>
      </c>
      <c r="C446" s="112" t="s">
        <v>201</v>
      </c>
      <c r="D446" s="111" t="s">
        <v>306</v>
      </c>
      <c r="E446" s="111" t="s">
        <v>1114</v>
      </c>
      <c r="F446" s="111" t="s">
        <v>1170</v>
      </c>
      <c r="G446" s="111" t="s">
        <v>1124</v>
      </c>
      <c r="H446" s="110" t="s">
        <v>77</v>
      </c>
      <c r="I446" s="110" t="s">
        <v>63</v>
      </c>
      <c r="J446" s="113" t="s">
        <v>680</v>
      </c>
      <c r="K446" s="113" t="s">
        <v>1143</v>
      </c>
      <c r="L446" s="114" t="s">
        <v>1171</v>
      </c>
      <c r="M446" s="115" t="s">
        <v>308</v>
      </c>
      <c r="N446" s="118" t="s">
        <v>308</v>
      </c>
      <c r="O446" s="119" t="s">
        <v>308</v>
      </c>
      <c r="P446" s="119" t="s">
        <v>308</v>
      </c>
    </row>
    <row r="447" spans="1:16" x14ac:dyDescent="0.2">
      <c r="A447" s="142">
        <v>400</v>
      </c>
      <c r="B447" s="111" t="s">
        <v>676</v>
      </c>
      <c r="C447" s="112" t="s">
        <v>201</v>
      </c>
      <c r="D447" s="111" t="s">
        <v>306</v>
      </c>
      <c r="E447" s="111" t="s">
        <v>1114</v>
      </c>
      <c r="F447" s="117" t="s">
        <v>63</v>
      </c>
      <c r="G447" s="111" t="s">
        <v>1127</v>
      </c>
      <c r="H447" s="110" t="s">
        <v>77</v>
      </c>
      <c r="I447" s="110" t="s">
        <v>63</v>
      </c>
      <c r="J447" s="113" t="s">
        <v>696</v>
      </c>
      <c r="K447" s="113" t="s">
        <v>1143</v>
      </c>
      <c r="L447" s="114">
        <v>72</v>
      </c>
      <c r="M447" s="115" t="s">
        <v>308</v>
      </c>
      <c r="N447" s="118" t="s">
        <v>308</v>
      </c>
      <c r="O447" s="119" t="s">
        <v>308</v>
      </c>
      <c r="P447" s="119" t="s">
        <v>308</v>
      </c>
    </row>
    <row r="448" spans="1:16" x14ac:dyDescent="0.2">
      <c r="A448" s="142">
        <v>401</v>
      </c>
      <c r="B448" s="111" t="s">
        <v>676</v>
      </c>
      <c r="C448" s="112" t="s">
        <v>201</v>
      </c>
      <c r="D448" s="111" t="s">
        <v>306</v>
      </c>
      <c r="E448" s="111" t="s">
        <v>1114</v>
      </c>
      <c r="F448" s="117" t="s">
        <v>63</v>
      </c>
      <c r="G448" s="111" t="s">
        <v>1128</v>
      </c>
      <c r="H448" s="110" t="s">
        <v>77</v>
      </c>
      <c r="I448" s="110" t="s">
        <v>63</v>
      </c>
      <c r="J448" s="113" t="s">
        <v>696</v>
      </c>
      <c r="K448" s="113" t="s">
        <v>1143</v>
      </c>
      <c r="L448" s="114">
        <v>72</v>
      </c>
      <c r="M448" s="115" t="s">
        <v>308</v>
      </c>
      <c r="N448" s="118" t="s">
        <v>308</v>
      </c>
      <c r="O448" s="119" t="s">
        <v>308</v>
      </c>
      <c r="P448" s="119" t="s">
        <v>308</v>
      </c>
    </row>
    <row r="449" spans="1:16" x14ac:dyDescent="0.2">
      <c r="A449" s="142">
        <v>402</v>
      </c>
      <c r="B449" s="111" t="s">
        <v>676</v>
      </c>
      <c r="C449" s="112" t="s">
        <v>201</v>
      </c>
      <c r="D449" s="111" t="s">
        <v>306</v>
      </c>
      <c r="E449" s="111" t="s">
        <v>1114</v>
      </c>
      <c r="F449" s="117" t="s">
        <v>63</v>
      </c>
      <c r="G449" s="111" t="s">
        <v>1132</v>
      </c>
      <c r="H449" s="110" t="s">
        <v>77</v>
      </c>
      <c r="I449" s="110" t="s">
        <v>63</v>
      </c>
      <c r="J449" s="113" t="s">
        <v>696</v>
      </c>
      <c r="K449" s="113" t="s">
        <v>1143</v>
      </c>
      <c r="L449" s="114" t="s">
        <v>1172</v>
      </c>
      <c r="M449" s="115" t="s">
        <v>308</v>
      </c>
      <c r="N449" s="118" t="s">
        <v>308</v>
      </c>
      <c r="O449" s="119" t="s">
        <v>308</v>
      </c>
      <c r="P449" s="119" t="s">
        <v>308</v>
      </c>
    </row>
    <row r="450" spans="1:16" x14ac:dyDescent="0.2">
      <c r="A450" s="142">
        <v>403</v>
      </c>
      <c r="B450" s="111" t="s">
        <v>676</v>
      </c>
      <c r="C450" s="112" t="s">
        <v>201</v>
      </c>
      <c r="D450" s="111" t="s">
        <v>306</v>
      </c>
      <c r="E450" s="111" t="s">
        <v>1114</v>
      </c>
      <c r="F450" s="117" t="s">
        <v>63</v>
      </c>
      <c r="G450" s="111" t="s">
        <v>1134</v>
      </c>
      <c r="H450" s="110" t="s">
        <v>77</v>
      </c>
      <c r="I450" s="110" t="s">
        <v>63</v>
      </c>
      <c r="J450" s="113" t="s">
        <v>696</v>
      </c>
      <c r="K450" s="113" t="s">
        <v>1143</v>
      </c>
      <c r="L450" s="114" t="s">
        <v>1172</v>
      </c>
      <c r="M450" s="115" t="s">
        <v>308</v>
      </c>
      <c r="N450" s="118" t="s">
        <v>308</v>
      </c>
      <c r="O450" s="119" t="s">
        <v>308</v>
      </c>
      <c r="P450" s="119" t="s">
        <v>308</v>
      </c>
    </row>
    <row r="451" spans="1:16" x14ac:dyDescent="0.2">
      <c r="A451" s="142">
        <v>404</v>
      </c>
      <c r="B451" s="111" t="s">
        <v>676</v>
      </c>
      <c r="C451" s="112" t="s">
        <v>201</v>
      </c>
      <c r="D451" s="111" t="s">
        <v>306</v>
      </c>
      <c r="E451" s="111" t="s">
        <v>1114</v>
      </c>
      <c r="F451" s="117" t="s">
        <v>63</v>
      </c>
      <c r="G451" s="111" t="s">
        <v>1135</v>
      </c>
      <c r="H451" s="110" t="s">
        <v>77</v>
      </c>
      <c r="I451" s="110" t="s">
        <v>63</v>
      </c>
      <c r="J451" s="113" t="s">
        <v>696</v>
      </c>
      <c r="K451" s="113" t="s">
        <v>1143</v>
      </c>
      <c r="L451" s="114" t="s">
        <v>1172</v>
      </c>
      <c r="M451" s="115" t="s">
        <v>308</v>
      </c>
      <c r="N451" s="118" t="s">
        <v>308</v>
      </c>
      <c r="O451" s="119" t="s">
        <v>308</v>
      </c>
      <c r="P451" s="119" t="s">
        <v>308</v>
      </c>
    </row>
    <row r="452" spans="1:16" x14ac:dyDescent="0.2">
      <c r="A452" s="142">
        <v>405</v>
      </c>
      <c r="B452" s="111" t="s">
        <v>676</v>
      </c>
      <c r="C452" s="112" t="s">
        <v>201</v>
      </c>
      <c r="D452" s="111" t="s">
        <v>306</v>
      </c>
      <c r="E452" s="111" t="s">
        <v>1114</v>
      </c>
      <c r="F452" s="117" t="s">
        <v>63</v>
      </c>
      <c r="G452" s="18" t="s">
        <v>1136</v>
      </c>
      <c r="H452" s="110" t="s">
        <v>77</v>
      </c>
      <c r="I452" s="110" t="s">
        <v>63</v>
      </c>
      <c r="J452" s="113" t="s">
        <v>696</v>
      </c>
      <c r="K452" s="113" t="s">
        <v>1143</v>
      </c>
      <c r="L452" s="114" t="s">
        <v>1172</v>
      </c>
      <c r="M452" s="115" t="s">
        <v>308</v>
      </c>
      <c r="N452" s="118" t="s">
        <v>308</v>
      </c>
      <c r="O452" s="119" t="s">
        <v>308</v>
      </c>
      <c r="P452" s="119" t="s">
        <v>308</v>
      </c>
    </row>
    <row r="453" spans="1:16" x14ac:dyDescent="0.2">
      <c r="A453" s="142">
        <v>406</v>
      </c>
      <c r="B453" s="111" t="s">
        <v>676</v>
      </c>
      <c r="C453" s="112" t="s">
        <v>201</v>
      </c>
      <c r="D453" s="111" t="s">
        <v>306</v>
      </c>
      <c r="E453" s="111" t="s">
        <v>1114</v>
      </c>
      <c r="F453" s="117" t="s">
        <v>63</v>
      </c>
      <c r="G453" s="111" t="s">
        <v>1137</v>
      </c>
      <c r="H453" s="110" t="s">
        <v>77</v>
      </c>
      <c r="I453" s="110" t="s">
        <v>63</v>
      </c>
      <c r="J453" s="113" t="s">
        <v>696</v>
      </c>
      <c r="K453" s="113" t="s">
        <v>1143</v>
      </c>
      <c r="L453" s="114" t="s">
        <v>1172</v>
      </c>
      <c r="M453" s="115" t="s">
        <v>308</v>
      </c>
      <c r="N453" s="118" t="s">
        <v>308</v>
      </c>
      <c r="O453" s="119" t="s">
        <v>308</v>
      </c>
      <c r="P453" s="119" t="s">
        <v>308</v>
      </c>
    </row>
    <row r="454" spans="1:16" x14ac:dyDescent="0.2">
      <c r="A454" s="142">
        <v>407</v>
      </c>
      <c r="B454" s="111" t="s">
        <v>676</v>
      </c>
      <c r="C454" s="112" t="s">
        <v>201</v>
      </c>
      <c r="D454" s="111" t="s">
        <v>306</v>
      </c>
      <c r="E454" s="111" t="s">
        <v>1114</v>
      </c>
      <c r="F454" s="117" t="s">
        <v>63</v>
      </c>
      <c r="G454" s="111" t="s">
        <v>1138</v>
      </c>
      <c r="H454" s="110" t="s">
        <v>77</v>
      </c>
      <c r="I454" s="110" t="s">
        <v>63</v>
      </c>
      <c r="J454" s="113" t="s">
        <v>696</v>
      </c>
      <c r="K454" s="113" t="s">
        <v>1143</v>
      </c>
      <c r="L454" s="114" t="s">
        <v>1172</v>
      </c>
      <c r="M454" s="115" t="s">
        <v>308</v>
      </c>
      <c r="N454" s="118" t="s">
        <v>308</v>
      </c>
      <c r="O454" s="119" t="s">
        <v>308</v>
      </c>
      <c r="P454" s="119" t="s">
        <v>308</v>
      </c>
    </row>
    <row r="455" spans="1:16" x14ac:dyDescent="0.2">
      <c r="A455" s="142">
        <v>408</v>
      </c>
      <c r="B455" s="111" t="s">
        <v>676</v>
      </c>
      <c r="C455" s="112" t="s">
        <v>201</v>
      </c>
      <c r="D455" s="111" t="s">
        <v>306</v>
      </c>
      <c r="E455" s="111" t="s">
        <v>1114</v>
      </c>
      <c r="F455" s="117" t="s">
        <v>63</v>
      </c>
      <c r="G455" s="111" t="s">
        <v>1173</v>
      </c>
      <c r="H455" s="110" t="s">
        <v>77</v>
      </c>
      <c r="I455" s="110" t="s">
        <v>63</v>
      </c>
      <c r="J455" s="113" t="s">
        <v>696</v>
      </c>
      <c r="K455" s="113" t="s">
        <v>1143</v>
      </c>
      <c r="L455" s="114" t="s">
        <v>1174</v>
      </c>
      <c r="M455" s="115" t="s">
        <v>308</v>
      </c>
      <c r="N455" s="118" t="s">
        <v>308</v>
      </c>
      <c r="O455" s="119" t="s">
        <v>308</v>
      </c>
      <c r="P455" s="119" t="s">
        <v>308</v>
      </c>
    </row>
    <row r="456" spans="1:16" x14ac:dyDescent="0.2">
      <c r="A456" s="142">
        <v>409</v>
      </c>
      <c r="B456" s="111" t="s">
        <v>676</v>
      </c>
      <c r="C456" s="112" t="s">
        <v>201</v>
      </c>
      <c r="D456" s="111" t="s">
        <v>306</v>
      </c>
      <c r="E456" s="111" t="s">
        <v>1114</v>
      </c>
      <c r="F456" s="117" t="s">
        <v>63</v>
      </c>
      <c r="G456" s="111" t="s">
        <v>1175</v>
      </c>
      <c r="H456" s="110" t="s">
        <v>77</v>
      </c>
      <c r="I456" s="110" t="s">
        <v>63</v>
      </c>
      <c r="J456" s="113" t="s">
        <v>680</v>
      </c>
      <c r="K456" s="113" t="s">
        <v>1176</v>
      </c>
      <c r="L456" s="114" t="s">
        <v>1177</v>
      </c>
      <c r="M456" s="115" t="s">
        <v>308</v>
      </c>
      <c r="N456" s="118" t="s">
        <v>308</v>
      </c>
      <c r="O456" s="119" t="s">
        <v>308</v>
      </c>
      <c r="P456" s="119" t="s">
        <v>308</v>
      </c>
    </row>
    <row r="457" spans="1:16" x14ac:dyDescent="0.2">
      <c r="A457" s="142">
        <v>410</v>
      </c>
      <c r="B457" s="111" t="s">
        <v>676</v>
      </c>
      <c r="C457" s="112" t="s">
        <v>201</v>
      </c>
      <c r="D457" s="111" t="s">
        <v>306</v>
      </c>
      <c r="E457" s="111" t="s">
        <v>1114</v>
      </c>
      <c r="F457" s="117" t="s">
        <v>63</v>
      </c>
      <c r="G457" s="111" t="s">
        <v>1178</v>
      </c>
      <c r="H457" s="110" t="s">
        <v>77</v>
      </c>
      <c r="I457" s="110" t="s">
        <v>63</v>
      </c>
      <c r="J457" s="113" t="s">
        <v>680</v>
      </c>
      <c r="K457" s="113" t="s">
        <v>1176</v>
      </c>
      <c r="L457" s="114" t="s">
        <v>1177</v>
      </c>
      <c r="M457" s="115" t="s">
        <v>308</v>
      </c>
      <c r="N457" s="118" t="s">
        <v>308</v>
      </c>
      <c r="O457" s="119" t="s">
        <v>308</v>
      </c>
      <c r="P457" s="119" t="s">
        <v>308</v>
      </c>
    </row>
    <row r="458" spans="1:16" x14ac:dyDescent="0.2">
      <c r="A458" s="142">
        <v>411</v>
      </c>
      <c r="B458" s="111" t="s">
        <v>676</v>
      </c>
      <c r="C458" s="112" t="s">
        <v>201</v>
      </c>
      <c r="D458" s="111" t="s">
        <v>306</v>
      </c>
      <c r="E458" s="111" t="s">
        <v>1114</v>
      </c>
      <c r="F458" s="111" t="s">
        <v>63</v>
      </c>
      <c r="G458" s="111" t="s">
        <v>1179</v>
      </c>
      <c r="H458" s="110" t="s">
        <v>77</v>
      </c>
      <c r="I458" s="110" t="s">
        <v>63</v>
      </c>
      <c r="J458" s="113" t="s">
        <v>680</v>
      </c>
      <c r="K458" s="113" t="s">
        <v>1176</v>
      </c>
      <c r="L458" s="114" t="s">
        <v>1180</v>
      </c>
      <c r="M458" s="115" t="s">
        <v>308</v>
      </c>
      <c r="N458" s="118" t="s">
        <v>308</v>
      </c>
      <c r="O458" s="119" t="s">
        <v>308</v>
      </c>
      <c r="P458" s="119" t="s">
        <v>308</v>
      </c>
    </row>
    <row r="459" spans="1:16" x14ac:dyDescent="0.2">
      <c r="A459" s="142">
        <v>412</v>
      </c>
      <c r="B459" s="111" t="s">
        <v>676</v>
      </c>
      <c r="C459" s="112" t="s">
        <v>201</v>
      </c>
      <c r="D459" s="111" t="s">
        <v>306</v>
      </c>
      <c r="E459" s="111" t="s">
        <v>1114</v>
      </c>
      <c r="F459" s="111" t="s">
        <v>63</v>
      </c>
      <c r="G459" s="111" t="s">
        <v>1181</v>
      </c>
      <c r="H459" s="110" t="s">
        <v>77</v>
      </c>
      <c r="I459" s="110" t="s">
        <v>63</v>
      </c>
      <c r="J459" s="113" t="s">
        <v>680</v>
      </c>
      <c r="K459" s="113" t="s">
        <v>1176</v>
      </c>
      <c r="L459" s="114" t="s">
        <v>1180</v>
      </c>
      <c r="M459" s="115" t="s">
        <v>308</v>
      </c>
      <c r="N459" s="118" t="s">
        <v>308</v>
      </c>
      <c r="O459" s="119" t="s">
        <v>308</v>
      </c>
      <c r="P459" s="119" t="s">
        <v>308</v>
      </c>
    </row>
    <row r="460" spans="1:16" x14ac:dyDescent="0.2">
      <c r="A460" s="142">
        <v>413</v>
      </c>
      <c r="B460" s="111" t="s">
        <v>676</v>
      </c>
      <c r="C460" s="112" t="s">
        <v>201</v>
      </c>
      <c r="D460" s="111" t="s">
        <v>306</v>
      </c>
      <c r="E460" s="111" t="s">
        <v>1114</v>
      </c>
      <c r="F460" s="111" t="s">
        <v>63</v>
      </c>
      <c r="G460" s="111" t="s">
        <v>1182</v>
      </c>
      <c r="H460" s="110" t="s">
        <v>77</v>
      </c>
      <c r="I460" s="110" t="s">
        <v>63</v>
      </c>
      <c r="J460" s="113" t="s">
        <v>680</v>
      </c>
      <c r="K460" s="113" t="s">
        <v>1176</v>
      </c>
      <c r="L460" s="114" t="s">
        <v>1180</v>
      </c>
      <c r="M460" s="115" t="s">
        <v>308</v>
      </c>
      <c r="N460" s="118" t="s">
        <v>308</v>
      </c>
      <c r="O460" s="119" t="s">
        <v>308</v>
      </c>
      <c r="P460" s="119" t="s">
        <v>308</v>
      </c>
    </row>
    <row r="461" spans="1:16" x14ac:dyDescent="0.2">
      <c r="A461" s="142">
        <v>414</v>
      </c>
      <c r="B461" s="111" t="s">
        <v>676</v>
      </c>
      <c r="C461" s="112" t="s">
        <v>201</v>
      </c>
      <c r="D461" s="111" t="s">
        <v>306</v>
      </c>
      <c r="E461" s="111" t="s">
        <v>1114</v>
      </c>
      <c r="F461" s="111" t="s">
        <v>63</v>
      </c>
      <c r="G461" s="111" t="s">
        <v>1183</v>
      </c>
      <c r="H461" s="110" t="s">
        <v>77</v>
      </c>
      <c r="I461" s="110" t="s">
        <v>63</v>
      </c>
      <c r="J461" s="113" t="s">
        <v>680</v>
      </c>
      <c r="K461" s="113" t="s">
        <v>1176</v>
      </c>
      <c r="L461" s="114" t="s">
        <v>1180</v>
      </c>
      <c r="M461" s="115" t="s">
        <v>308</v>
      </c>
      <c r="N461" s="118" t="s">
        <v>308</v>
      </c>
      <c r="O461" s="119" t="s">
        <v>308</v>
      </c>
      <c r="P461" s="119" t="s">
        <v>308</v>
      </c>
    </row>
    <row r="462" spans="1:16" x14ac:dyDescent="0.2">
      <c r="A462" s="142">
        <v>415</v>
      </c>
      <c r="B462" s="111" t="s">
        <v>676</v>
      </c>
      <c r="C462" s="112" t="s">
        <v>201</v>
      </c>
      <c r="D462" s="111" t="s">
        <v>306</v>
      </c>
      <c r="E462" s="111" t="s">
        <v>1114</v>
      </c>
      <c r="F462" s="111" t="s">
        <v>63</v>
      </c>
      <c r="G462" s="111" t="s">
        <v>1184</v>
      </c>
      <c r="H462" s="110" t="s">
        <v>77</v>
      </c>
      <c r="I462" s="110" t="s">
        <v>63</v>
      </c>
      <c r="J462" s="113" t="s">
        <v>680</v>
      </c>
      <c r="K462" s="113" t="s">
        <v>1176</v>
      </c>
      <c r="L462" s="114" t="s">
        <v>1180</v>
      </c>
      <c r="M462" s="115" t="s">
        <v>308</v>
      </c>
      <c r="N462" s="118" t="s">
        <v>308</v>
      </c>
      <c r="O462" s="119" t="s">
        <v>308</v>
      </c>
      <c r="P462" s="119" t="s">
        <v>308</v>
      </c>
    </row>
    <row r="463" spans="1:16" x14ac:dyDescent="0.2">
      <c r="A463" s="142">
        <v>416</v>
      </c>
      <c r="B463" s="111" t="s">
        <v>676</v>
      </c>
      <c r="C463" s="112" t="s">
        <v>201</v>
      </c>
      <c r="D463" s="111" t="s">
        <v>306</v>
      </c>
      <c r="E463" s="111" t="s">
        <v>1114</v>
      </c>
      <c r="F463" s="111" t="s">
        <v>63</v>
      </c>
      <c r="G463" s="111" t="s">
        <v>1185</v>
      </c>
      <c r="H463" s="110" t="s">
        <v>77</v>
      </c>
      <c r="I463" s="110" t="s">
        <v>63</v>
      </c>
      <c r="J463" s="113" t="s">
        <v>680</v>
      </c>
      <c r="K463" s="113" t="s">
        <v>1176</v>
      </c>
      <c r="L463" s="114" t="s">
        <v>1180</v>
      </c>
      <c r="M463" s="115" t="s">
        <v>308</v>
      </c>
      <c r="N463" s="118" t="s">
        <v>308</v>
      </c>
      <c r="O463" s="119" t="s">
        <v>308</v>
      </c>
      <c r="P463" s="119" t="s">
        <v>308</v>
      </c>
    </row>
    <row r="464" spans="1:16" x14ac:dyDescent="0.2">
      <c r="A464" s="142">
        <v>417</v>
      </c>
      <c r="B464" s="111" t="s">
        <v>676</v>
      </c>
      <c r="C464" s="112" t="s">
        <v>201</v>
      </c>
      <c r="D464" s="111" t="s">
        <v>306</v>
      </c>
      <c r="E464" s="111" t="s">
        <v>1114</v>
      </c>
      <c r="F464" s="111" t="s">
        <v>63</v>
      </c>
      <c r="G464" s="111" t="s">
        <v>1186</v>
      </c>
      <c r="H464" s="110" t="s">
        <v>77</v>
      </c>
      <c r="I464" s="110" t="s">
        <v>63</v>
      </c>
      <c r="J464" s="113" t="s">
        <v>680</v>
      </c>
      <c r="K464" s="113" t="s">
        <v>1176</v>
      </c>
      <c r="L464" s="114" t="s">
        <v>1180</v>
      </c>
      <c r="M464" s="115" t="s">
        <v>308</v>
      </c>
      <c r="N464" s="118" t="s">
        <v>308</v>
      </c>
      <c r="O464" s="119" t="s">
        <v>308</v>
      </c>
      <c r="P464" s="119" t="s">
        <v>308</v>
      </c>
    </row>
    <row r="465" spans="1:16" x14ac:dyDescent="0.2">
      <c r="A465" s="142">
        <v>418</v>
      </c>
      <c r="B465" s="111" t="s">
        <v>676</v>
      </c>
      <c r="C465" s="112" t="s">
        <v>201</v>
      </c>
      <c r="D465" s="111" t="s">
        <v>306</v>
      </c>
      <c r="E465" s="111" t="s">
        <v>1114</v>
      </c>
      <c r="F465" s="111" t="s">
        <v>1187</v>
      </c>
      <c r="G465" s="111" t="s">
        <v>1188</v>
      </c>
      <c r="H465" s="110" t="s">
        <v>77</v>
      </c>
      <c r="I465" s="110" t="s">
        <v>63</v>
      </c>
      <c r="J465" s="113" t="s">
        <v>680</v>
      </c>
      <c r="K465" s="113" t="s">
        <v>1176</v>
      </c>
      <c r="L465" s="114" t="s">
        <v>1180</v>
      </c>
      <c r="M465" s="115" t="s">
        <v>308</v>
      </c>
      <c r="N465" s="118" t="s">
        <v>308</v>
      </c>
      <c r="O465" s="119" t="s">
        <v>308</v>
      </c>
      <c r="P465" s="119" t="s">
        <v>308</v>
      </c>
    </row>
    <row r="466" spans="1:16" x14ac:dyDescent="0.2">
      <c r="A466" s="142">
        <v>419</v>
      </c>
      <c r="B466" s="111" t="s">
        <v>676</v>
      </c>
      <c r="C466" s="112" t="s">
        <v>201</v>
      </c>
      <c r="D466" s="111" t="s">
        <v>306</v>
      </c>
      <c r="E466" s="111" t="s">
        <v>1114</v>
      </c>
      <c r="F466" s="117" t="s">
        <v>63</v>
      </c>
      <c r="G466" s="111" t="s">
        <v>1189</v>
      </c>
      <c r="H466" s="110" t="s">
        <v>77</v>
      </c>
      <c r="I466" s="110" t="s">
        <v>63</v>
      </c>
      <c r="J466" s="113" t="s">
        <v>680</v>
      </c>
      <c r="K466" s="113" t="s">
        <v>1176</v>
      </c>
      <c r="L466" s="114" t="s">
        <v>1190</v>
      </c>
      <c r="M466" s="115" t="s">
        <v>308</v>
      </c>
      <c r="N466" s="118" t="s">
        <v>308</v>
      </c>
      <c r="O466" s="119" t="s">
        <v>308</v>
      </c>
      <c r="P466" s="119" t="s">
        <v>308</v>
      </c>
    </row>
    <row r="467" spans="1:16" x14ac:dyDescent="0.2">
      <c r="A467" s="142">
        <v>420</v>
      </c>
      <c r="B467" s="111" t="s">
        <v>676</v>
      </c>
      <c r="C467" s="112" t="s">
        <v>201</v>
      </c>
      <c r="D467" s="111" t="s">
        <v>306</v>
      </c>
      <c r="E467" s="111" t="s">
        <v>1114</v>
      </c>
      <c r="F467" s="117" t="s">
        <v>63</v>
      </c>
      <c r="G467" s="111" t="s">
        <v>1191</v>
      </c>
      <c r="H467" s="110" t="s">
        <v>77</v>
      </c>
      <c r="I467" s="110" t="s">
        <v>63</v>
      </c>
      <c r="J467" s="113" t="s">
        <v>680</v>
      </c>
      <c r="K467" s="113" t="s">
        <v>1176</v>
      </c>
      <c r="L467" s="114" t="s">
        <v>1190</v>
      </c>
      <c r="M467" s="115" t="s">
        <v>308</v>
      </c>
      <c r="N467" s="118" t="s">
        <v>308</v>
      </c>
      <c r="O467" s="119" t="s">
        <v>308</v>
      </c>
      <c r="P467" s="119" t="s">
        <v>308</v>
      </c>
    </row>
    <row r="468" spans="1:16" x14ac:dyDescent="0.2">
      <c r="A468" s="142">
        <v>421</v>
      </c>
      <c r="B468" s="111" t="s">
        <v>676</v>
      </c>
      <c r="C468" s="112" t="s">
        <v>201</v>
      </c>
      <c r="D468" s="111" t="s">
        <v>306</v>
      </c>
      <c r="E468" s="111" t="s">
        <v>1114</v>
      </c>
      <c r="F468" s="117" t="s">
        <v>63</v>
      </c>
      <c r="G468" s="138" t="s">
        <v>1181</v>
      </c>
      <c r="H468" s="110" t="s">
        <v>77</v>
      </c>
      <c r="I468" s="110" t="s">
        <v>63</v>
      </c>
      <c r="J468" s="113" t="s">
        <v>680</v>
      </c>
      <c r="K468" s="113" t="s">
        <v>1176</v>
      </c>
      <c r="L468" s="114" t="s">
        <v>1190</v>
      </c>
      <c r="M468" s="115" t="s">
        <v>308</v>
      </c>
      <c r="N468" s="118" t="s">
        <v>308</v>
      </c>
      <c r="O468" s="119" t="s">
        <v>308</v>
      </c>
      <c r="P468" s="119" t="s">
        <v>308</v>
      </c>
    </row>
    <row r="469" spans="1:16" x14ac:dyDescent="0.2">
      <c r="A469" s="142">
        <v>422</v>
      </c>
      <c r="B469" s="111" t="s">
        <v>676</v>
      </c>
      <c r="C469" s="112" t="s">
        <v>201</v>
      </c>
      <c r="D469" s="111" t="s">
        <v>306</v>
      </c>
      <c r="E469" s="111" t="s">
        <v>1114</v>
      </c>
      <c r="F469" s="117" t="s">
        <v>63</v>
      </c>
      <c r="G469" s="138" t="s">
        <v>1183</v>
      </c>
      <c r="H469" s="110" t="s">
        <v>77</v>
      </c>
      <c r="I469" s="110" t="s">
        <v>63</v>
      </c>
      <c r="J469" s="113" t="s">
        <v>680</v>
      </c>
      <c r="K469" s="113" t="s">
        <v>1176</v>
      </c>
      <c r="L469" s="114" t="s">
        <v>1190</v>
      </c>
      <c r="M469" s="115" t="s">
        <v>308</v>
      </c>
      <c r="N469" s="118" t="s">
        <v>308</v>
      </c>
      <c r="O469" s="119" t="s">
        <v>308</v>
      </c>
      <c r="P469" s="119" t="s">
        <v>308</v>
      </c>
    </row>
    <row r="470" spans="1:16" x14ac:dyDescent="0.2">
      <c r="A470" s="142">
        <v>423</v>
      </c>
      <c r="B470" s="111" t="s">
        <v>676</v>
      </c>
      <c r="C470" s="112" t="s">
        <v>201</v>
      </c>
      <c r="D470" s="111" t="s">
        <v>306</v>
      </c>
      <c r="E470" s="111" t="s">
        <v>1114</v>
      </c>
      <c r="F470" s="117" t="s">
        <v>63</v>
      </c>
      <c r="G470" s="138" t="s">
        <v>1184</v>
      </c>
      <c r="H470" s="110" t="s">
        <v>77</v>
      </c>
      <c r="I470" s="110" t="s">
        <v>63</v>
      </c>
      <c r="J470" s="113" t="s">
        <v>680</v>
      </c>
      <c r="K470" s="113" t="s">
        <v>1176</v>
      </c>
      <c r="L470" s="114" t="s">
        <v>1190</v>
      </c>
      <c r="M470" s="115" t="s">
        <v>308</v>
      </c>
      <c r="N470" s="118" t="s">
        <v>308</v>
      </c>
      <c r="O470" s="119" t="s">
        <v>308</v>
      </c>
      <c r="P470" s="119" t="s">
        <v>308</v>
      </c>
    </row>
    <row r="471" spans="1:16" x14ac:dyDescent="0.2">
      <c r="A471" s="142">
        <v>424</v>
      </c>
      <c r="B471" s="111" t="s">
        <v>676</v>
      </c>
      <c r="C471" s="112" t="s">
        <v>201</v>
      </c>
      <c r="D471" s="111" t="s">
        <v>306</v>
      </c>
      <c r="E471" s="111" t="s">
        <v>1114</v>
      </c>
      <c r="F471" s="117" t="s">
        <v>63</v>
      </c>
      <c r="G471" s="138" t="s">
        <v>1185</v>
      </c>
      <c r="H471" s="110" t="s">
        <v>77</v>
      </c>
      <c r="I471" s="110" t="s">
        <v>63</v>
      </c>
      <c r="J471" s="113" t="s">
        <v>680</v>
      </c>
      <c r="K471" s="113" t="s">
        <v>1176</v>
      </c>
      <c r="L471" s="114" t="s">
        <v>1190</v>
      </c>
      <c r="M471" s="115" t="s">
        <v>308</v>
      </c>
      <c r="N471" s="118" t="s">
        <v>308</v>
      </c>
      <c r="O471" s="119" t="s">
        <v>308</v>
      </c>
      <c r="P471" s="119" t="s">
        <v>308</v>
      </c>
    </row>
    <row r="472" spans="1:16" x14ac:dyDescent="0.2">
      <c r="A472" s="142">
        <v>425</v>
      </c>
      <c r="B472" s="111" t="s">
        <v>676</v>
      </c>
      <c r="C472" s="112" t="s">
        <v>201</v>
      </c>
      <c r="D472" s="111" t="s">
        <v>306</v>
      </c>
      <c r="E472" s="111" t="s">
        <v>1114</v>
      </c>
      <c r="F472" s="117" t="s">
        <v>63</v>
      </c>
      <c r="G472" s="111" t="s">
        <v>1192</v>
      </c>
      <c r="H472" s="110" t="s">
        <v>77</v>
      </c>
      <c r="I472" s="110" t="s">
        <v>63</v>
      </c>
      <c r="J472" s="113" t="s">
        <v>680</v>
      </c>
      <c r="K472" s="113" t="s">
        <v>1176</v>
      </c>
      <c r="L472" s="114" t="s">
        <v>1190</v>
      </c>
      <c r="M472" s="115" t="s">
        <v>308</v>
      </c>
      <c r="N472" s="118" t="s">
        <v>308</v>
      </c>
      <c r="O472" s="119" t="s">
        <v>308</v>
      </c>
      <c r="P472" s="119" t="s">
        <v>308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heetPr>
  <dimension ref="A1:AG51"/>
  <sheetViews>
    <sheetView workbookViewId="0">
      <pane ySplit="1" topLeftCell="A2" activePane="bottomLeft" state="frozen"/>
      <selection pane="bottomLeft" activeCell="B3" sqref="B3"/>
    </sheetView>
  </sheetViews>
  <sheetFormatPr defaultColWidth="12.5703125" defaultRowHeight="15.75" customHeight="1" outlineLevelCol="1" x14ac:dyDescent="0.2"/>
  <cols>
    <col min="1" max="1" width="20.28515625" customWidth="1"/>
    <col min="2" max="2" width="13.28515625" customWidth="1"/>
    <col min="3" max="3" width="16" customWidth="1"/>
    <col min="4" max="4" width="14.85546875" customWidth="1"/>
    <col min="5" max="5" width="6.42578125" customWidth="1"/>
    <col min="6" max="6" width="8.140625" customWidth="1"/>
    <col min="7" max="7" width="7.42578125" customWidth="1"/>
    <col min="8" max="8" width="7.7109375" customWidth="1"/>
    <col min="9" max="9" width="11.140625" customWidth="1"/>
    <col min="10" max="10" width="7.85546875" customWidth="1"/>
    <col min="11" max="11" width="11.140625" customWidth="1"/>
    <col min="12" max="12" width="64.42578125" customWidth="1"/>
    <col min="13" max="13" width="7.85546875" customWidth="1"/>
    <col min="14" max="14" width="9.42578125" customWidth="1"/>
    <col min="15" max="15" width="7.7109375" customWidth="1"/>
    <col min="16" max="16" width="11.42578125" customWidth="1"/>
    <col min="17" max="18" width="7.7109375" customWidth="1"/>
    <col min="19" max="19" width="7.7109375" hidden="1" customWidth="1" outlineLevel="1"/>
    <col min="20" max="21" width="5.85546875" hidden="1" customWidth="1" outlineLevel="1"/>
    <col min="22" max="22" width="6.85546875" hidden="1" customWidth="1" outlineLevel="1"/>
    <col min="23" max="24" width="7" hidden="1" customWidth="1" outlineLevel="1"/>
    <col min="25" max="25" width="7.7109375" hidden="1" customWidth="1" outlineLevel="1"/>
    <col min="26" max="28" width="8.140625" hidden="1" customWidth="1" outlineLevel="1"/>
    <col min="29" max="29" width="7.7109375" hidden="1" customWidth="1" outlineLevel="1"/>
    <col min="30" max="33" width="8.140625" hidden="1" customWidth="1" outlineLevel="1"/>
  </cols>
  <sheetData>
    <row r="1" spans="1:33" x14ac:dyDescent="0.2">
      <c r="A1" s="164" t="s">
        <v>173</v>
      </c>
      <c r="B1" s="165" t="s">
        <v>174</v>
      </c>
      <c r="C1" s="164" t="s">
        <v>1193</v>
      </c>
      <c r="D1" s="164" t="s">
        <v>1194</v>
      </c>
      <c r="E1" s="166" t="s">
        <v>177</v>
      </c>
      <c r="F1" s="164" t="s">
        <v>195</v>
      </c>
      <c r="G1" s="164" t="s">
        <v>196</v>
      </c>
      <c r="H1" s="166" t="s">
        <v>197</v>
      </c>
      <c r="I1" s="166" t="s">
        <v>1195</v>
      </c>
      <c r="J1" s="166" t="s">
        <v>178</v>
      </c>
      <c r="K1" s="166" t="s">
        <v>1196</v>
      </c>
      <c r="L1" s="164" t="s">
        <v>1197</v>
      </c>
      <c r="M1" s="166" t="s">
        <v>668</v>
      </c>
      <c r="N1" s="166" t="s">
        <v>305</v>
      </c>
      <c r="O1" s="167" t="s">
        <v>190</v>
      </c>
      <c r="P1" s="167" t="s">
        <v>1198</v>
      </c>
      <c r="Q1" s="167" t="s">
        <v>191</v>
      </c>
      <c r="R1" s="167" t="s">
        <v>1199</v>
      </c>
      <c r="S1" s="166" t="s">
        <v>1200</v>
      </c>
      <c r="T1" s="166"/>
      <c r="U1" s="166"/>
      <c r="V1" s="166" t="s">
        <v>1201</v>
      </c>
      <c r="W1" s="166"/>
      <c r="X1" s="166"/>
      <c r="Y1" s="166" t="s">
        <v>1200</v>
      </c>
      <c r="Z1" s="166"/>
      <c r="AA1" s="166" t="s">
        <v>1201</v>
      </c>
      <c r="AB1" s="168"/>
      <c r="AC1" s="166" t="s">
        <v>1200</v>
      </c>
      <c r="AD1" s="166"/>
      <c r="AE1" s="166" t="s">
        <v>1201</v>
      </c>
      <c r="AF1" s="168"/>
      <c r="AG1" s="166" t="s">
        <v>5</v>
      </c>
    </row>
    <row r="2" spans="1:33" x14ac:dyDescent="0.2">
      <c r="A2" s="169"/>
      <c r="B2" s="170"/>
      <c r="C2" s="169"/>
      <c r="D2" s="169"/>
      <c r="E2" s="171"/>
      <c r="F2" s="169"/>
      <c r="G2" s="169"/>
      <c r="H2" s="172"/>
      <c r="I2" s="172"/>
      <c r="J2" s="173"/>
      <c r="K2" s="173"/>
      <c r="L2" s="169"/>
      <c r="M2" s="171"/>
      <c r="N2" s="171"/>
      <c r="O2" s="172"/>
      <c r="P2" s="172"/>
      <c r="Q2" s="174"/>
      <c r="R2" s="174"/>
      <c r="S2" s="174"/>
      <c r="T2" s="174"/>
      <c r="U2" s="174"/>
      <c r="V2" s="174"/>
      <c r="W2" s="174"/>
      <c r="X2" s="174"/>
      <c r="Y2" s="172"/>
      <c r="Z2" s="172"/>
      <c r="AA2" s="172"/>
      <c r="AB2" s="172"/>
      <c r="AC2" s="175"/>
      <c r="AD2" s="175"/>
      <c r="AE2" s="175"/>
      <c r="AF2" s="175"/>
      <c r="AG2" s="171"/>
    </row>
    <row r="3" spans="1:33" x14ac:dyDescent="0.2">
      <c r="A3" s="169"/>
      <c r="B3" s="170"/>
      <c r="C3" s="169"/>
      <c r="D3" s="169"/>
      <c r="E3" s="171"/>
      <c r="F3" s="169"/>
      <c r="G3" s="169"/>
      <c r="H3" s="172"/>
      <c r="I3" s="172"/>
      <c r="J3" s="173"/>
      <c r="K3" s="173"/>
      <c r="L3" s="169"/>
      <c r="M3" s="171"/>
      <c r="N3" s="171"/>
      <c r="O3" s="172"/>
      <c r="P3" s="172"/>
      <c r="Q3" s="174"/>
      <c r="R3" s="174"/>
      <c r="S3" s="174"/>
      <c r="T3" s="174"/>
      <c r="U3" s="174"/>
      <c r="V3" s="174"/>
      <c r="W3" s="174"/>
      <c r="X3" s="174"/>
      <c r="Y3" s="172"/>
      <c r="Z3" s="172"/>
      <c r="AA3" s="172"/>
      <c r="AB3" s="172"/>
      <c r="AC3" s="175"/>
      <c r="AD3" s="175"/>
      <c r="AE3" s="175"/>
      <c r="AF3" s="175"/>
      <c r="AG3" s="171"/>
    </row>
    <row r="4" spans="1:33" x14ac:dyDescent="0.2">
      <c r="A4" s="169"/>
      <c r="B4" s="170"/>
      <c r="C4" s="169"/>
      <c r="D4" s="169"/>
      <c r="E4" s="171"/>
      <c r="F4" s="169"/>
      <c r="G4" s="169"/>
      <c r="H4" s="172"/>
      <c r="I4" s="172"/>
      <c r="J4" s="173"/>
      <c r="K4" s="173"/>
      <c r="L4" s="169"/>
      <c r="M4" s="171"/>
      <c r="N4" s="171"/>
      <c r="O4" s="172"/>
      <c r="P4" s="172"/>
      <c r="Q4" s="174"/>
      <c r="R4" s="174"/>
      <c r="S4" s="174"/>
      <c r="T4" s="174"/>
      <c r="U4" s="174"/>
      <c r="V4" s="174"/>
      <c r="W4" s="174"/>
      <c r="X4" s="174"/>
      <c r="Y4" s="172"/>
      <c r="Z4" s="172"/>
      <c r="AA4" s="172"/>
      <c r="AB4" s="172"/>
      <c r="AC4" s="175"/>
      <c r="AD4" s="175"/>
      <c r="AE4" s="175"/>
      <c r="AF4" s="175"/>
      <c r="AG4" s="171"/>
    </row>
    <row r="5" spans="1:33" x14ac:dyDescent="0.2">
      <c r="A5" s="169"/>
      <c r="B5" s="170"/>
      <c r="C5" s="169"/>
      <c r="D5" s="169"/>
      <c r="E5" s="171"/>
      <c r="F5" s="169"/>
      <c r="G5" s="169"/>
      <c r="H5" s="172"/>
      <c r="I5" s="172"/>
      <c r="J5" s="173"/>
      <c r="K5" s="173"/>
      <c r="L5" s="169"/>
      <c r="M5" s="171"/>
      <c r="N5" s="171"/>
      <c r="O5" s="172"/>
      <c r="P5" s="172"/>
      <c r="Q5" s="174"/>
      <c r="R5" s="174"/>
      <c r="S5" s="174"/>
      <c r="T5" s="174"/>
      <c r="U5" s="174"/>
      <c r="V5" s="174"/>
      <c r="W5" s="174"/>
      <c r="X5" s="174"/>
      <c r="Y5" s="172"/>
      <c r="Z5" s="172"/>
      <c r="AA5" s="172"/>
      <c r="AB5" s="172"/>
      <c r="AC5" s="175"/>
      <c r="AD5" s="175"/>
      <c r="AE5" s="175"/>
      <c r="AF5" s="175"/>
      <c r="AG5" s="171"/>
    </row>
    <row r="6" spans="1:33" x14ac:dyDescent="0.2">
      <c r="A6" s="169"/>
      <c r="B6" s="170"/>
      <c r="C6" s="169"/>
      <c r="D6" s="169"/>
      <c r="E6" s="171"/>
      <c r="F6" s="169"/>
      <c r="G6" s="169"/>
      <c r="H6" s="172"/>
      <c r="I6" s="172"/>
      <c r="J6" s="173"/>
      <c r="K6" s="173"/>
      <c r="L6" s="169"/>
      <c r="M6" s="171"/>
      <c r="N6" s="171"/>
      <c r="O6" s="172"/>
      <c r="P6" s="172"/>
      <c r="Q6" s="174"/>
      <c r="R6" s="174"/>
      <c r="S6" s="174"/>
      <c r="T6" s="174"/>
      <c r="U6" s="174"/>
      <c r="V6" s="174"/>
      <c r="W6" s="174"/>
      <c r="X6" s="174"/>
      <c r="Y6" s="172"/>
      <c r="Z6" s="172"/>
      <c r="AA6" s="172"/>
      <c r="AB6" s="172"/>
      <c r="AC6" s="175"/>
      <c r="AD6" s="175"/>
      <c r="AE6" s="175"/>
      <c r="AF6" s="175"/>
      <c r="AG6" s="171"/>
    </row>
    <row r="7" spans="1:33" x14ac:dyDescent="0.2">
      <c r="A7" s="169"/>
      <c r="B7" s="170"/>
      <c r="C7" s="169"/>
      <c r="D7" s="169"/>
      <c r="E7" s="171"/>
      <c r="F7" s="169"/>
      <c r="G7" s="169"/>
      <c r="H7" s="172"/>
      <c r="I7" s="172"/>
      <c r="J7" s="173"/>
      <c r="K7" s="173"/>
      <c r="L7" s="169"/>
      <c r="M7" s="171"/>
      <c r="N7" s="171"/>
      <c r="O7" s="172"/>
      <c r="P7" s="172"/>
      <c r="Q7" s="174"/>
      <c r="R7" s="174"/>
      <c r="S7" s="174"/>
      <c r="T7" s="174"/>
      <c r="U7" s="174"/>
      <c r="V7" s="174"/>
      <c r="W7" s="174"/>
      <c r="X7" s="174"/>
      <c r="Y7" s="172"/>
      <c r="Z7" s="172"/>
      <c r="AA7" s="172"/>
      <c r="AB7" s="172"/>
      <c r="AC7" s="175"/>
      <c r="AD7" s="175"/>
      <c r="AE7" s="175"/>
      <c r="AF7" s="175"/>
      <c r="AG7" s="171"/>
    </row>
    <row r="8" spans="1:33" x14ac:dyDescent="0.2">
      <c r="A8" s="169"/>
      <c r="B8" s="170"/>
      <c r="C8" s="169"/>
      <c r="D8" s="169"/>
      <c r="E8" s="171"/>
      <c r="F8" s="169"/>
      <c r="G8" s="169"/>
      <c r="H8" s="172"/>
      <c r="I8" s="172"/>
      <c r="J8" s="173"/>
      <c r="K8" s="173"/>
      <c r="L8" s="169"/>
      <c r="M8" s="171"/>
      <c r="N8" s="171"/>
      <c r="O8" s="172"/>
      <c r="P8" s="172"/>
      <c r="Q8" s="174"/>
      <c r="R8" s="174"/>
      <c r="S8" s="174"/>
      <c r="T8" s="174"/>
      <c r="U8" s="174"/>
      <c r="V8" s="174"/>
      <c r="W8" s="174"/>
      <c r="X8" s="174"/>
      <c r="Y8" s="172"/>
      <c r="Z8" s="172"/>
      <c r="AA8" s="172"/>
      <c r="AB8" s="172"/>
      <c r="AC8" s="175"/>
      <c r="AD8" s="175"/>
      <c r="AE8" s="175"/>
      <c r="AF8" s="175"/>
      <c r="AG8" s="171"/>
    </row>
    <row r="9" spans="1:33" x14ac:dyDescent="0.2">
      <c r="A9" s="169" t="s">
        <v>306</v>
      </c>
      <c r="B9" s="170" t="s">
        <v>201</v>
      </c>
      <c r="C9" s="169" t="s">
        <v>307</v>
      </c>
      <c r="D9" s="169" t="s">
        <v>289</v>
      </c>
      <c r="E9" s="171">
        <v>1</v>
      </c>
      <c r="F9" s="169" t="s">
        <v>107</v>
      </c>
      <c r="G9" s="169" t="s">
        <v>91</v>
      </c>
      <c r="H9" s="172">
        <v>0</v>
      </c>
      <c r="I9" s="172" t="s">
        <v>232</v>
      </c>
      <c r="J9" s="173">
        <v>1</v>
      </c>
      <c r="K9" s="173" t="s">
        <v>1202</v>
      </c>
      <c r="L9" s="169" t="s">
        <v>1203</v>
      </c>
      <c r="M9" s="171" t="s">
        <v>91</v>
      </c>
      <c r="N9" s="171" t="s">
        <v>78</v>
      </c>
      <c r="O9" s="172" t="s">
        <v>1204</v>
      </c>
      <c r="P9" s="172" t="s">
        <v>1204</v>
      </c>
      <c r="Q9" s="174">
        <v>1</v>
      </c>
      <c r="R9" s="174"/>
      <c r="S9" s="174" t="s">
        <v>78</v>
      </c>
      <c r="T9" s="174" t="s">
        <v>1058</v>
      </c>
      <c r="U9" s="174" t="s">
        <v>1059</v>
      </c>
      <c r="V9" s="174" t="s">
        <v>78</v>
      </c>
      <c r="W9" s="174" t="s">
        <v>1058</v>
      </c>
      <c r="X9" s="174" t="s">
        <v>1059</v>
      </c>
      <c r="Y9" s="172" t="s">
        <v>80</v>
      </c>
      <c r="Z9" s="172" t="s">
        <v>308</v>
      </c>
      <c r="AA9" s="172" t="s">
        <v>80</v>
      </c>
      <c r="AB9" s="172" t="s">
        <v>308</v>
      </c>
      <c r="AC9" s="175" t="s">
        <v>78</v>
      </c>
      <c r="AD9" s="175" t="s">
        <v>1060</v>
      </c>
      <c r="AE9" s="175" t="s">
        <v>80</v>
      </c>
      <c r="AF9" s="175" t="s">
        <v>308</v>
      </c>
      <c r="AG9" s="171"/>
    </row>
    <row r="10" spans="1:33" x14ac:dyDescent="0.2">
      <c r="A10" s="169" t="s">
        <v>306</v>
      </c>
      <c r="B10" s="170" t="s">
        <v>201</v>
      </c>
      <c r="C10" s="169" t="s">
        <v>307</v>
      </c>
      <c r="D10" s="169" t="s">
        <v>289</v>
      </c>
      <c r="E10" s="171">
        <v>1</v>
      </c>
      <c r="F10" s="169" t="s">
        <v>107</v>
      </c>
      <c r="G10" s="169" t="s">
        <v>91</v>
      </c>
      <c r="H10" s="172">
        <v>0</v>
      </c>
      <c r="I10" s="172" t="s">
        <v>232</v>
      </c>
      <c r="J10" s="173">
        <v>1</v>
      </c>
      <c r="K10" s="173" t="s">
        <v>1202</v>
      </c>
      <c r="L10" s="169" t="s">
        <v>1205</v>
      </c>
      <c r="M10" s="171" t="s">
        <v>91</v>
      </c>
      <c r="N10" s="171" t="s">
        <v>80</v>
      </c>
      <c r="O10" s="172" t="s">
        <v>1204</v>
      </c>
      <c r="P10" s="172" t="s">
        <v>1204</v>
      </c>
      <c r="Q10" s="174">
        <v>0</v>
      </c>
      <c r="R10" s="174"/>
      <c r="S10" s="174"/>
      <c r="T10" s="174"/>
      <c r="U10" s="174"/>
      <c r="V10" s="174"/>
      <c r="W10" s="174"/>
      <c r="X10" s="174"/>
      <c r="Y10" s="172"/>
      <c r="Z10" s="172"/>
      <c r="AA10" s="172"/>
      <c r="AB10" s="172"/>
      <c r="AC10" s="175"/>
      <c r="AD10" s="175"/>
      <c r="AE10" s="175"/>
      <c r="AF10" s="175"/>
      <c r="AG10" s="171"/>
    </row>
    <row r="11" spans="1:33" x14ac:dyDescent="0.2">
      <c r="A11" s="169" t="s">
        <v>306</v>
      </c>
      <c r="B11" s="170" t="s">
        <v>201</v>
      </c>
      <c r="C11" s="169" t="s">
        <v>307</v>
      </c>
      <c r="D11" s="169" t="s">
        <v>289</v>
      </c>
      <c r="E11" s="171">
        <v>1</v>
      </c>
      <c r="F11" s="169" t="s">
        <v>107</v>
      </c>
      <c r="G11" s="169" t="s">
        <v>91</v>
      </c>
      <c r="H11" s="172">
        <v>0</v>
      </c>
      <c r="I11" s="172" t="s">
        <v>232</v>
      </c>
      <c r="J11" s="173">
        <v>1</v>
      </c>
      <c r="K11" s="173" t="s">
        <v>1202</v>
      </c>
      <c r="L11" s="169" t="s">
        <v>1206</v>
      </c>
      <c r="M11" s="171" t="s">
        <v>91</v>
      </c>
      <c r="N11" s="171" t="s">
        <v>80</v>
      </c>
      <c r="O11" s="172" t="s">
        <v>1204</v>
      </c>
      <c r="P11" s="172" t="s">
        <v>1204</v>
      </c>
      <c r="Q11" s="174">
        <v>0</v>
      </c>
      <c r="R11" s="174"/>
      <c r="S11" s="174"/>
      <c r="T11" s="174"/>
      <c r="U11" s="174"/>
      <c r="V11" s="174"/>
      <c r="W11" s="174"/>
      <c r="X11" s="174"/>
      <c r="Y11" s="172"/>
      <c r="Z11" s="172"/>
      <c r="AA11" s="172"/>
      <c r="AB11" s="172"/>
      <c r="AC11" s="175"/>
      <c r="AD11" s="175"/>
      <c r="AE11" s="175"/>
      <c r="AF11" s="175"/>
      <c r="AG11" s="171"/>
    </row>
    <row r="12" spans="1:33" x14ac:dyDescent="0.2">
      <c r="A12" s="169" t="s">
        <v>306</v>
      </c>
      <c r="B12" s="170" t="s">
        <v>201</v>
      </c>
      <c r="C12" s="169" t="s">
        <v>307</v>
      </c>
      <c r="D12" s="169" t="s">
        <v>289</v>
      </c>
      <c r="E12" s="171">
        <v>2</v>
      </c>
      <c r="F12" s="169" t="s">
        <v>107</v>
      </c>
      <c r="G12" s="169" t="s">
        <v>99</v>
      </c>
      <c r="H12" s="172">
        <v>0</v>
      </c>
      <c r="I12" s="172" t="s">
        <v>232</v>
      </c>
      <c r="J12" s="173">
        <v>1</v>
      </c>
      <c r="K12" s="173" t="s">
        <v>1202</v>
      </c>
      <c r="L12" s="169" t="s">
        <v>1203</v>
      </c>
      <c r="M12" s="171" t="s">
        <v>99</v>
      </c>
      <c r="N12" s="171" t="s">
        <v>78</v>
      </c>
      <c r="O12" s="172" t="s">
        <v>1204</v>
      </c>
      <c r="P12" s="172" t="s">
        <v>1204</v>
      </c>
      <c r="Q12" s="174">
        <v>1</v>
      </c>
      <c r="R12" s="174"/>
      <c r="S12" s="174"/>
      <c r="T12" s="174"/>
      <c r="U12" s="174"/>
      <c r="V12" s="174"/>
      <c r="W12" s="174"/>
      <c r="X12" s="174"/>
      <c r="Y12" s="172"/>
      <c r="Z12" s="172"/>
      <c r="AA12" s="172"/>
      <c r="AB12" s="172"/>
      <c r="AC12" s="175"/>
      <c r="AD12" s="175"/>
      <c r="AE12" s="175"/>
      <c r="AF12" s="175"/>
      <c r="AG12" s="171"/>
    </row>
    <row r="13" spans="1:33" x14ac:dyDescent="0.2">
      <c r="A13" s="169" t="s">
        <v>306</v>
      </c>
      <c r="B13" s="170" t="s">
        <v>201</v>
      </c>
      <c r="C13" s="169" t="s">
        <v>307</v>
      </c>
      <c r="D13" s="169" t="s">
        <v>289</v>
      </c>
      <c r="E13" s="171">
        <v>2</v>
      </c>
      <c r="F13" s="169" t="s">
        <v>107</v>
      </c>
      <c r="G13" s="169" t="s">
        <v>99</v>
      </c>
      <c r="H13" s="172">
        <v>0</v>
      </c>
      <c r="I13" s="172" t="s">
        <v>232</v>
      </c>
      <c r="J13" s="173">
        <v>1</v>
      </c>
      <c r="K13" s="173" t="s">
        <v>1202</v>
      </c>
      <c r="L13" s="169" t="s">
        <v>1205</v>
      </c>
      <c r="M13" s="171" t="s">
        <v>99</v>
      </c>
      <c r="N13" s="171" t="s">
        <v>80</v>
      </c>
      <c r="O13" s="172" t="s">
        <v>1204</v>
      </c>
      <c r="P13" s="172" t="s">
        <v>1204</v>
      </c>
      <c r="Q13" s="174">
        <v>0</v>
      </c>
      <c r="R13" s="174"/>
      <c r="S13" s="174"/>
      <c r="T13" s="174"/>
      <c r="U13" s="174"/>
      <c r="V13" s="174"/>
      <c r="W13" s="174"/>
      <c r="X13" s="174"/>
      <c r="Y13" s="172"/>
      <c r="Z13" s="172"/>
      <c r="AA13" s="172"/>
      <c r="AB13" s="172"/>
      <c r="AC13" s="175"/>
      <c r="AD13" s="175"/>
      <c r="AE13" s="175"/>
      <c r="AF13" s="175"/>
      <c r="AG13" s="171"/>
    </row>
    <row r="14" spans="1:33" x14ac:dyDescent="0.2">
      <c r="A14" s="169" t="s">
        <v>306</v>
      </c>
      <c r="B14" s="170" t="s">
        <v>201</v>
      </c>
      <c r="C14" s="169" t="s">
        <v>307</v>
      </c>
      <c r="D14" s="169" t="s">
        <v>289</v>
      </c>
      <c r="E14" s="171">
        <v>2</v>
      </c>
      <c r="F14" s="169" t="s">
        <v>107</v>
      </c>
      <c r="G14" s="169" t="s">
        <v>99</v>
      </c>
      <c r="H14" s="172">
        <v>0</v>
      </c>
      <c r="I14" s="172" t="s">
        <v>232</v>
      </c>
      <c r="J14" s="173">
        <v>1</v>
      </c>
      <c r="K14" s="173" t="s">
        <v>1202</v>
      </c>
      <c r="L14" s="169" t="s">
        <v>1206</v>
      </c>
      <c r="M14" s="171" t="s">
        <v>99</v>
      </c>
      <c r="N14" s="171" t="s">
        <v>80</v>
      </c>
      <c r="O14" s="172" t="s">
        <v>1204</v>
      </c>
      <c r="P14" s="172" t="s">
        <v>1204</v>
      </c>
      <c r="Q14" s="174">
        <v>0</v>
      </c>
      <c r="R14" s="174"/>
      <c r="S14" s="174"/>
      <c r="T14" s="174"/>
      <c r="U14" s="174"/>
      <c r="V14" s="174"/>
      <c r="W14" s="174"/>
      <c r="X14" s="174"/>
      <c r="Y14" s="172"/>
      <c r="Z14" s="172"/>
      <c r="AA14" s="172"/>
      <c r="AB14" s="172"/>
      <c r="AC14" s="175"/>
      <c r="AD14" s="175"/>
      <c r="AE14" s="175"/>
      <c r="AF14" s="175"/>
      <c r="AG14" s="171"/>
    </row>
    <row r="15" spans="1:33" x14ac:dyDescent="0.2">
      <c r="A15" s="169" t="s">
        <v>306</v>
      </c>
      <c r="B15" s="170" t="s">
        <v>201</v>
      </c>
      <c r="C15" s="169" t="s">
        <v>307</v>
      </c>
      <c r="D15" s="169" t="s">
        <v>212</v>
      </c>
      <c r="E15" s="171">
        <v>3</v>
      </c>
      <c r="F15" s="169" t="s">
        <v>107</v>
      </c>
      <c r="G15" s="169" t="s">
        <v>91</v>
      </c>
      <c r="H15" s="172">
        <v>1</v>
      </c>
      <c r="I15" s="172"/>
      <c r="J15" s="173">
        <v>0</v>
      </c>
      <c r="K15" s="173" t="s">
        <v>1202</v>
      </c>
      <c r="L15" s="169" t="s">
        <v>106</v>
      </c>
      <c r="M15" s="171" t="s">
        <v>91</v>
      </c>
      <c r="N15" s="171" t="s">
        <v>78</v>
      </c>
      <c r="O15" s="172"/>
      <c r="P15" s="172"/>
      <c r="Q15" s="174" t="s">
        <v>1204</v>
      </c>
      <c r="R15" s="174"/>
      <c r="S15" s="174"/>
      <c r="T15" s="174"/>
      <c r="U15" s="174"/>
      <c r="V15" s="174"/>
      <c r="W15" s="174"/>
      <c r="X15" s="174"/>
      <c r="Y15" s="172"/>
      <c r="Z15" s="172"/>
      <c r="AA15" s="172"/>
      <c r="AB15" s="172"/>
      <c r="AC15" s="175"/>
      <c r="AD15" s="175"/>
      <c r="AE15" s="175"/>
      <c r="AF15" s="175"/>
      <c r="AG15" s="171"/>
    </row>
    <row r="16" spans="1:33" x14ac:dyDescent="0.2">
      <c r="A16" s="169" t="s">
        <v>306</v>
      </c>
      <c r="B16" s="170" t="s">
        <v>201</v>
      </c>
      <c r="C16" s="169" t="s">
        <v>307</v>
      </c>
      <c r="D16" s="169" t="s">
        <v>212</v>
      </c>
      <c r="E16" s="171">
        <v>3</v>
      </c>
      <c r="F16" s="169" t="s">
        <v>107</v>
      </c>
      <c r="G16" s="169" t="s">
        <v>91</v>
      </c>
      <c r="H16" s="172">
        <v>1</v>
      </c>
      <c r="I16" s="172"/>
      <c r="J16" s="173">
        <v>0</v>
      </c>
      <c r="K16" s="173" t="s">
        <v>1202</v>
      </c>
      <c r="L16" s="169" t="s">
        <v>108</v>
      </c>
      <c r="M16" s="171" t="s">
        <v>91</v>
      </c>
      <c r="N16" s="171" t="s">
        <v>80</v>
      </c>
      <c r="O16" s="172"/>
      <c r="P16" s="172"/>
      <c r="Q16" s="174" t="s">
        <v>1204</v>
      </c>
      <c r="R16" s="174"/>
      <c r="S16" s="174"/>
      <c r="T16" s="174"/>
      <c r="U16" s="174"/>
      <c r="V16" s="174"/>
      <c r="W16" s="174"/>
      <c r="X16" s="174"/>
      <c r="Y16" s="172"/>
      <c r="Z16" s="172"/>
      <c r="AA16" s="172"/>
      <c r="AB16" s="172"/>
      <c r="AC16" s="175"/>
      <c r="AD16" s="175"/>
      <c r="AE16" s="175"/>
      <c r="AF16" s="175"/>
      <c r="AG16" s="171"/>
    </row>
    <row r="17" spans="1:33" x14ac:dyDescent="0.2">
      <c r="A17" s="169" t="s">
        <v>306</v>
      </c>
      <c r="B17" s="170" t="s">
        <v>201</v>
      </c>
      <c r="C17" s="169" t="s">
        <v>307</v>
      </c>
      <c r="D17" s="169" t="s">
        <v>212</v>
      </c>
      <c r="E17" s="171">
        <v>3</v>
      </c>
      <c r="F17" s="169" t="s">
        <v>107</v>
      </c>
      <c r="G17" s="169" t="s">
        <v>91</v>
      </c>
      <c r="H17" s="172">
        <v>1</v>
      </c>
      <c r="I17" s="172"/>
      <c r="J17" s="173">
        <v>0</v>
      </c>
      <c r="K17" s="173" t="s">
        <v>1202</v>
      </c>
      <c r="L17" s="169" t="s">
        <v>109</v>
      </c>
      <c r="M17" s="171" t="s">
        <v>91</v>
      </c>
      <c r="N17" s="171" t="s">
        <v>80</v>
      </c>
      <c r="O17" s="172"/>
      <c r="P17" s="172"/>
      <c r="Q17" s="174" t="s">
        <v>1204</v>
      </c>
      <c r="R17" s="174"/>
      <c r="S17" s="174"/>
      <c r="T17" s="174"/>
      <c r="U17" s="174"/>
      <c r="V17" s="174"/>
      <c r="W17" s="174"/>
      <c r="X17" s="174"/>
      <c r="Y17" s="172"/>
      <c r="Z17" s="172"/>
      <c r="AA17" s="172"/>
      <c r="AB17" s="172"/>
      <c r="AC17" s="175"/>
      <c r="AD17" s="175"/>
      <c r="AE17" s="175"/>
      <c r="AF17" s="175"/>
      <c r="AG17" s="171"/>
    </row>
    <row r="18" spans="1:33" x14ac:dyDescent="0.2">
      <c r="A18" s="169" t="s">
        <v>306</v>
      </c>
      <c r="B18" s="170" t="s">
        <v>201</v>
      </c>
      <c r="C18" s="169" t="s">
        <v>307</v>
      </c>
      <c r="D18" s="169" t="s">
        <v>212</v>
      </c>
      <c r="E18" s="171">
        <v>4</v>
      </c>
      <c r="F18" s="169" t="s">
        <v>107</v>
      </c>
      <c r="G18" s="169" t="s">
        <v>99</v>
      </c>
      <c r="H18" s="172">
        <v>0</v>
      </c>
      <c r="I18" s="172"/>
      <c r="J18" s="173">
        <v>0</v>
      </c>
      <c r="K18" s="173" t="s">
        <v>1202</v>
      </c>
      <c r="L18" s="169" t="s">
        <v>106</v>
      </c>
      <c r="M18" s="171" t="s">
        <v>99</v>
      </c>
      <c r="N18" s="171" t="s">
        <v>78</v>
      </c>
      <c r="O18" s="172"/>
      <c r="P18" s="172"/>
      <c r="Q18" s="174" t="s">
        <v>1204</v>
      </c>
      <c r="R18" s="174"/>
      <c r="S18" s="174"/>
      <c r="T18" s="174"/>
      <c r="U18" s="174"/>
      <c r="V18" s="174"/>
      <c r="W18" s="174"/>
      <c r="X18" s="174"/>
      <c r="Y18" s="172"/>
      <c r="Z18" s="172"/>
      <c r="AA18" s="172"/>
      <c r="AB18" s="172"/>
      <c r="AC18" s="175"/>
      <c r="AD18" s="175"/>
      <c r="AE18" s="175"/>
      <c r="AF18" s="175"/>
      <c r="AG18" s="171"/>
    </row>
    <row r="19" spans="1:33" x14ac:dyDescent="0.2">
      <c r="A19" s="169" t="s">
        <v>306</v>
      </c>
      <c r="B19" s="170" t="s">
        <v>201</v>
      </c>
      <c r="C19" s="169" t="s">
        <v>307</v>
      </c>
      <c r="D19" s="169" t="s">
        <v>212</v>
      </c>
      <c r="E19" s="171">
        <v>4</v>
      </c>
      <c r="F19" s="169" t="s">
        <v>107</v>
      </c>
      <c r="G19" s="169" t="s">
        <v>99</v>
      </c>
      <c r="H19" s="172">
        <v>0</v>
      </c>
      <c r="I19" s="172"/>
      <c r="J19" s="173">
        <v>0</v>
      </c>
      <c r="K19" s="173" t="s">
        <v>1202</v>
      </c>
      <c r="L19" s="169" t="s">
        <v>108</v>
      </c>
      <c r="M19" s="171" t="s">
        <v>99</v>
      </c>
      <c r="N19" s="171" t="s">
        <v>80</v>
      </c>
      <c r="O19" s="172"/>
      <c r="P19" s="172"/>
      <c r="Q19" s="174" t="s">
        <v>1204</v>
      </c>
      <c r="R19" s="174"/>
      <c r="S19" s="174"/>
      <c r="T19" s="174"/>
      <c r="U19" s="174"/>
      <c r="V19" s="174"/>
      <c r="W19" s="174"/>
      <c r="X19" s="174"/>
      <c r="Y19" s="172"/>
      <c r="Z19" s="172"/>
      <c r="AA19" s="172"/>
      <c r="AB19" s="172"/>
      <c r="AC19" s="175"/>
      <c r="AD19" s="175"/>
      <c r="AE19" s="175"/>
      <c r="AF19" s="175"/>
      <c r="AG19" s="171"/>
    </row>
    <row r="20" spans="1:33" x14ac:dyDescent="0.2">
      <c r="A20" s="169" t="s">
        <v>306</v>
      </c>
      <c r="B20" s="170" t="s">
        <v>201</v>
      </c>
      <c r="C20" s="169" t="s">
        <v>307</v>
      </c>
      <c r="D20" s="169" t="s">
        <v>212</v>
      </c>
      <c r="E20" s="171">
        <v>4</v>
      </c>
      <c r="F20" s="169" t="s">
        <v>107</v>
      </c>
      <c r="G20" s="169" t="s">
        <v>99</v>
      </c>
      <c r="H20" s="172">
        <v>0</v>
      </c>
      <c r="I20" s="172"/>
      <c r="J20" s="173">
        <v>0</v>
      </c>
      <c r="K20" s="173" t="s">
        <v>1202</v>
      </c>
      <c r="L20" s="169" t="s">
        <v>109</v>
      </c>
      <c r="M20" s="171" t="s">
        <v>99</v>
      </c>
      <c r="N20" s="171" t="s">
        <v>80</v>
      </c>
      <c r="O20" s="172"/>
      <c r="P20" s="172"/>
      <c r="Q20" s="174" t="s">
        <v>1204</v>
      </c>
      <c r="R20" s="174"/>
      <c r="S20" s="174"/>
      <c r="T20" s="174"/>
      <c r="U20" s="174"/>
      <c r="V20" s="174"/>
      <c r="W20" s="174"/>
      <c r="X20" s="174"/>
      <c r="Y20" s="172"/>
      <c r="Z20" s="172"/>
      <c r="AA20" s="172"/>
      <c r="AB20" s="172"/>
      <c r="AC20" s="175"/>
      <c r="AD20" s="175"/>
      <c r="AE20" s="175"/>
      <c r="AF20" s="175"/>
      <c r="AG20" s="171"/>
    </row>
    <row r="21" spans="1:33" x14ac:dyDescent="0.2">
      <c r="A21" s="169"/>
      <c r="B21" s="170"/>
      <c r="C21" s="169"/>
      <c r="D21" s="169"/>
      <c r="E21" s="171"/>
      <c r="F21" s="169"/>
      <c r="G21" s="169"/>
      <c r="H21" s="172"/>
      <c r="I21" s="172"/>
      <c r="J21" s="173"/>
      <c r="K21" s="173"/>
      <c r="L21" s="169"/>
      <c r="M21" s="171"/>
      <c r="N21" s="171"/>
      <c r="O21" s="172"/>
      <c r="P21" s="172"/>
      <c r="Q21" s="174"/>
      <c r="R21" s="174"/>
      <c r="S21" s="174"/>
      <c r="T21" s="174"/>
      <c r="U21" s="174"/>
      <c r="V21" s="174"/>
      <c r="W21" s="174"/>
      <c r="X21" s="174"/>
      <c r="Y21" s="172"/>
      <c r="Z21" s="172"/>
      <c r="AA21" s="172"/>
      <c r="AB21" s="172"/>
      <c r="AC21" s="175"/>
      <c r="AD21" s="175"/>
      <c r="AE21" s="175"/>
      <c r="AF21" s="175"/>
      <c r="AG21" s="171"/>
    </row>
    <row r="22" spans="1:33" x14ac:dyDescent="0.2">
      <c r="A22" s="169"/>
      <c r="B22" s="170"/>
      <c r="C22" s="169"/>
      <c r="D22" s="169"/>
      <c r="E22" s="171"/>
      <c r="F22" s="169"/>
      <c r="G22" s="169"/>
      <c r="H22" s="172"/>
      <c r="I22" s="172"/>
      <c r="J22" s="173"/>
      <c r="K22" s="173"/>
      <c r="L22" s="169"/>
      <c r="M22" s="171"/>
      <c r="N22" s="171"/>
      <c r="O22" s="172"/>
      <c r="P22" s="172"/>
      <c r="Q22" s="174"/>
      <c r="R22" s="174"/>
      <c r="S22" s="174"/>
      <c r="T22" s="174"/>
      <c r="U22" s="174"/>
      <c r="V22" s="174"/>
      <c r="W22" s="174"/>
      <c r="X22" s="174"/>
      <c r="Y22" s="172"/>
      <c r="Z22" s="172"/>
      <c r="AA22" s="172"/>
      <c r="AB22" s="172"/>
      <c r="AC22" s="175"/>
      <c r="AD22" s="175"/>
      <c r="AE22" s="175"/>
      <c r="AF22" s="175"/>
      <c r="AG22" s="171"/>
    </row>
    <row r="23" spans="1:33" x14ac:dyDescent="0.2">
      <c r="A23" s="169"/>
      <c r="B23" s="170"/>
      <c r="C23" s="169"/>
      <c r="D23" s="169"/>
      <c r="E23" s="171"/>
      <c r="F23" s="169"/>
      <c r="G23" s="169"/>
      <c r="H23" s="172"/>
      <c r="I23" s="172"/>
      <c r="J23" s="173"/>
      <c r="K23" s="173"/>
      <c r="L23" s="169"/>
      <c r="M23" s="171"/>
      <c r="N23" s="171"/>
      <c r="O23" s="172"/>
      <c r="P23" s="172"/>
      <c r="Q23" s="174"/>
      <c r="R23" s="174"/>
      <c r="S23" s="174"/>
      <c r="T23" s="174"/>
      <c r="U23" s="174"/>
      <c r="V23" s="174"/>
      <c r="W23" s="174"/>
      <c r="X23" s="174"/>
      <c r="Y23" s="172"/>
      <c r="Z23" s="172"/>
      <c r="AA23" s="172"/>
      <c r="AB23" s="172"/>
      <c r="AC23" s="175"/>
      <c r="AD23" s="175"/>
      <c r="AE23" s="175"/>
      <c r="AF23" s="175"/>
      <c r="AG23" s="171"/>
    </row>
    <row r="24" spans="1:33" x14ac:dyDescent="0.2">
      <c r="A24" s="169"/>
      <c r="B24" s="170"/>
      <c r="C24" s="169"/>
      <c r="D24" s="169"/>
      <c r="E24" s="171"/>
      <c r="F24" s="169"/>
      <c r="G24" s="169"/>
      <c r="H24" s="172"/>
      <c r="I24" s="172"/>
      <c r="J24" s="173"/>
      <c r="K24" s="173"/>
      <c r="L24" s="169"/>
      <c r="M24" s="171"/>
      <c r="N24" s="171"/>
      <c r="O24" s="172"/>
      <c r="P24" s="172"/>
      <c r="Q24" s="174"/>
      <c r="R24" s="174"/>
      <c r="S24" s="174"/>
      <c r="T24" s="174"/>
      <c r="U24" s="174"/>
      <c r="V24" s="174"/>
      <c r="W24" s="174"/>
      <c r="X24" s="174"/>
      <c r="Y24" s="172"/>
      <c r="Z24" s="172"/>
      <c r="AA24" s="172"/>
      <c r="AB24" s="172"/>
      <c r="AC24" s="175"/>
      <c r="AD24" s="175"/>
      <c r="AE24" s="175"/>
      <c r="AF24" s="175"/>
      <c r="AG24" s="171"/>
    </row>
    <row r="25" spans="1:33" x14ac:dyDescent="0.2">
      <c r="A25" s="169"/>
      <c r="B25" s="170"/>
      <c r="C25" s="169"/>
      <c r="D25" s="169"/>
      <c r="E25" s="171"/>
      <c r="F25" s="169"/>
      <c r="G25" s="169"/>
      <c r="H25" s="172"/>
      <c r="I25" s="172"/>
      <c r="J25" s="173"/>
      <c r="K25" s="173"/>
      <c r="L25" s="169"/>
      <c r="M25" s="171"/>
      <c r="N25" s="171"/>
      <c r="O25" s="172"/>
      <c r="P25" s="172"/>
      <c r="Q25" s="174"/>
      <c r="R25" s="174"/>
      <c r="S25" s="174"/>
      <c r="T25" s="174"/>
      <c r="U25" s="174"/>
      <c r="V25" s="174"/>
      <c r="W25" s="174"/>
      <c r="X25" s="174"/>
      <c r="Y25" s="172"/>
      <c r="Z25" s="172"/>
      <c r="AA25" s="172"/>
      <c r="AB25" s="172"/>
      <c r="AC25" s="175"/>
      <c r="AD25" s="175"/>
      <c r="AE25" s="175"/>
      <c r="AF25" s="175"/>
      <c r="AG25" s="171"/>
    </row>
    <row r="26" spans="1:33" x14ac:dyDescent="0.2">
      <c r="A26" s="169"/>
      <c r="B26" s="170"/>
      <c r="C26" s="169"/>
      <c r="D26" s="169"/>
      <c r="E26" s="171"/>
      <c r="F26" s="169"/>
      <c r="G26" s="169"/>
      <c r="H26" s="172"/>
      <c r="I26" s="172"/>
      <c r="J26" s="173"/>
      <c r="K26" s="173"/>
      <c r="L26" s="169"/>
      <c r="M26" s="171"/>
      <c r="N26" s="171"/>
      <c r="O26" s="172"/>
      <c r="P26" s="172"/>
      <c r="Q26" s="174"/>
      <c r="R26" s="174"/>
      <c r="S26" s="174"/>
      <c r="T26" s="174"/>
      <c r="U26" s="174"/>
      <c r="V26" s="174"/>
      <c r="W26" s="174"/>
      <c r="X26" s="174"/>
      <c r="Y26" s="172"/>
      <c r="Z26" s="172"/>
      <c r="AA26" s="172"/>
      <c r="AB26" s="172"/>
      <c r="AC26" s="175"/>
      <c r="AD26" s="175"/>
      <c r="AE26" s="175"/>
      <c r="AF26" s="175"/>
      <c r="AG26" s="171"/>
    </row>
    <row r="27" spans="1:33" x14ac:dyDescent="0.2">
      <c r="A27" s="169"/>
      <c r="B27" s="170"/>
      <c r="C27" s="169"/>
      <c r="D27" s="169"/>
      <c r="E27" s="171"/>
      <c r="F27" s="169"/>
      <c r="G27" s="169"/>
      <c r="H27" s="172"/>
      <c r="I27" s="172"/>
      <c r="J27" s="173"/>
      <c r="K27" s="173"/>
      <c r="L27" s="169"/>
      <c r="M27" s="171"/>
      <c r="N27" s="171"/>
      <c r="O27" s="172"/>
      <c r="P27" s="172"/>
      <c r="Q27" s="174"/>
      <c r="R27" s="174"/>
      <c r="S27" s="174"/>
      <c r="T27" s="174"/>
      <c r="U27" s="174"/>
      <c r="V27" s="174"/>
      <c r="W27" s="174"/>
      <c r="X27" s="174"/>
      <c r="Y27" s="172"/>
      <c r="Z27" s="172"/>
      <c r="AA27" s="172"/>
      <c r="AB27" s="172"/>
      <c r="AC27" s="175"/>
      <c r="AD27" s="175"/>
      <c r="AE27" s="175"/>
      <c r="AF27" s="175"/>
      <c r="AG27" s="171"/>
    </row>
    <row r="28" spans="1:33" x14ac:dyDescent="0.2">
      <c r="A28" s="169"/>
      <c r="B28" s="170"/>
      <c r="C28" s="169"/>
      <c r="D28" s="169"/>
      <c r="E28" s="171"/>
      <c r="F28" s="169"/>
      <c r="G28" s="169"/>
      <c r="H28" s="172"/>
      <c r="I28" s="172"/>
      <c r="J28" s="173"/>
      <c r="K28" s="173"/>
      <c r="L28" s="169"/>
      <c r="M28" s="171"/>
      <c r="N28" s="171"/>
      <c r="O28" s="172"/>
      <c r="P28" s="172"/>
      <c r="Q28" s="174"/>
      <c r="R28" s="174"/>
      <c r="S28" s="174"/>
      <c r="T28" s="174"/>
      <c r="U28" s="174"/>
      <c r="V28" s="174"/>
      <c r="W28" s="174"/>
      <c r="X28" s="174"/>
      <c r="Y28" s="172"/>
      <c r="Z28" s="172"/>
      <c r="AA28" s="172"/>
      <c r="AB28" s="172"/>
      <c r="AC28" s="175"/>
      <c r="AD28" s="175"/>
      <c r="AE28" s="175"/>
      <c r="AF28" s="175"/>
      <c r="AG28" s="171"/>
    </row>
    <row r="29" spans="1:33" x14ac:dyDescent="0.2">
      <c r="A29" s="169"/>
      <c r="B29" s="170"/>
      <c r="C29" s="169"/>
      <c r="D29" s="169"/>
      <c r="E29" s="171"/>
      <c r="F29" s="169"/>
      <c r="G29" s="169"/>
      <c r="H29" s="172"/>
      <c r="I29" s="172"/>
      <c r="J29" s="173"/>
      <c r="K29" s="173"/>
      <c r="L29" s="169"/>
      <c r="M29" s="171"/>
      <c r="N29" s="171"/>
      <c r="O29" s="172"/>
      <c r="P29" s="172"/>
      <c r="Q29" s="174"/>
      <c r="R29" s="174"/>
      <c r="S29" s="174"/>
      <c r="T29" s="174"/>
      <c r="U29" s="174"/>
      <c r="V29" s="174"/>
      <c r="W29" s="174"/>
      <c r="X29" s="174"/>
      <c r="Y29" s="172"/>
      <c r="Z29" s="172"/>
      <c r="AA29" s="172"/>
      <c r="AB29" s="172"/>
      <c r="AC29" s="175"/>
      <c r="AD29" s="175"/>
      <c r="AE29" s="175"/>
      <c r="AF29" s="175"/>
      <c r="AG29" s="171"/>
    </row>
    <row r="30" spans="1:33" x14ac:dyDescent="0.2">
      <c r="A30" s="169"/>
      <c r="B30" s="170"/>
      <c r="C30" s="169"/>
      <c r="D30" s="169"/>
      <c r="E30" s="171"/>
      <c r="F30" s="169"/>
      <c r="G30" s="169"/>
      <c r="H30" s="172"/>
      <c r="I30" s="172"/>
      <c r="J30" s="173"/>
      <c r="K30" s="173"/>
      <c r="L30" s="169" t="s">
        <v>1207</v>
      </c>
      <c r="M30" s="171"/>
      <c r="N30" s="171"/>
      <c r="O30" s="172"/>
      <c r="P30" s="172"/>
      <c r="Q30" s="174"/>
      <c r="R30" s="174"/>
      <c r="S30" s="174"/>
      <c r="T30" s="174"/>
      <c r="U30" s="174"/>
      <c r="V30" s="174"/>
      <c r="W30" s="174"/>
      <c r="X30" s="174"/>
      <c r="Y30" s="172"/>
      <c r="Z30" s="172"/>
      <c r="AA30" s="172"/>
      <c r="AB30" s="172"/>
      <c r="AC30" s="175"/>
      <c r="AD30" s="175"/>
      <c r="AE30" s="175"/>
      <c r="AF30" s="175"/>
      <c r="AG30" s="171"/>
    </row>
    <row r="31" spans="1:33" x14ac:dyDescent="0.2">
      <c r="A31" s="169" t="s">
        <v>306</v>
      </c>
      <c r="B31" s="170" t="s">
        <v>201</v>
      </c>
      <c r="C31" s="169" t="s">
        <v>307</v>
      </c>
      <c r="D31" s="169" t="s">
        <v>1056</v>
      </c>
      <c r="E31" s="171"/>
      <c r="F31" s="169"/>
      <c r="G31" s="169"/>
      <c r="H31" s="172"/>
      <c r="I31" s="172"/>
      <c r="J31" s="173"/>
      <c r="K31" s="173"/>
      <c r="L31" s="169" t="s">
        <v>1207</v>
      </c>
      <c r="M31" s="171" t="s">
        <v>915</v>
      </c>
      <c r="N31" s="171" t="s">
        <v>1057</v>
      </c>
      <c r="O31" s="172"/>
      <c r="P31" s="172"/>
      <c r="Q31" s="174"/>
      <c r="R31" s="174"/>
      <c r="S31" s="174" t="s">
        <v>78</v>
      </c>
      <c r="T31" s="174" t="s">
        <v>1058</v>
      </c>
      <c r="U31" s="174" t="s">
        <v>1059</v>
      </c>
      <c r="V31" s="174" t="s">
        <v>78</v>
      </c>
      <c r="W31" s="174" t="s">
        <v>1058</v>
      </c>
      <c r="X31" s="174" t="s">
        <v>1059</v>
      </c>
      <c r="Y31" s="172" t="s">
        <v>80</v>
      </c>
      <c r="Z31" s="172" t="s">
        <v>308</v>
      </c>
      <c r="AA31" s="172" t="s">
        <v>80</v>
      </c>
      <c r="AB31" s="172" t="s">
        <v>308</v>
      </c>
      <c r="AC31" s="175" t="s">
        <v>78</v>
      </c>
      <c r="AD31" s="175" t="s">
        <v>1060</v>
      </c>
      <c r="AE31" s="175" t="s">
        <v>80</v>
      </c>
      <c r="AF31" s="175" t="s">
        <v>308</v>
      </c>
      <c r="AG31" s="171"/>
    </row>
    <row r="32" spans="1:33" x14ac:dyDescent="0.2">
      <c r="A32" s="169" t="s">
        <v>306</v>
      </c>
      <c r="B32" s="170" t="s">
        <v>201</v>
      </c>
      <c r="C32" s="169" t="s">
        <v>307</v>
      </c>
      <c r="D32" s="169" t="s">
        <v>1056</v>
      </c>
      <c r="E32" s="171"/>
      <c r="F32" s="169"/>
      <c r="G32" s="169"/>
      <c r="H32" s="172"/>
      <c r="I32" s="172"/>
      <c r="J32" s="173"/>
      <c r="K32" s="173"/>
      <c r="L32" s="169" t="s">
        <v>1207</v>
      </c>
      <c r="M32" s="171" t="s">
        <v>686</v>
      </c>
      <c r="N32" s="171" t="s">
        <v>863</v>
      </c>
      <c r="O32" s="172"/>
      <c r="P32" s="172"/>
      <c r="Q32" s="174"/>
      <c r="R32" s="174"/>
      <c r="S32" s="174" t="s">
        <v>78</v>
      </c>
      <c r="T32" s="174" t="s">
        <v>1058</v>
      </c>
      <c r="U32" s="174" t="s">
        <v>1061</v>
      </c>
      <c r="V32" s="174" t="s">
        <v>78</v>
      </c>
      <c r="W32" s="174" t="s">
        <v>1058</v>
      </c>
      <c r="X32" s="174" t="s">
        <v>1061</v>
      </c>
      <c r="Y32" s="172" t="s">
        <v>80</v>
      </c>
      <c r="Z32" s="172" t="s">
        <v>308</v>
      </c>
      <c r="AA32" s="172" t="s">
        <v>80</v>
      </c>
      <c r="AB32" s="172" t="s">
        <v>308</v>
      </c>
      <c r="AC32" s="175" t="s">
        <v>78</v>
      </c>
      <c r="AD32" s="175" t="s">
        <v>1060</v>
      </c>
      <c r="AE32" s="175" t="s">
        <v>80</v>
      </c>
      <c r="AF32" s="175" t="s">
        <v>308</v>
      </c>
      <c r="AG32" s="171"/>
    </row>
    <row r="33" spans="1:33" x14ac:dyDescent="0.2">
      <c r="A33" s="169" t="s">
        <v>306</v>
      </c>
      <c r="B33" s="170" t="s">
        <v>201</v>
      </c>
      <c r="C33" s="169" t="s">
        <v>307</v>
      </c>
      <c r="D33" s="169" t="s">
        <v>1056</v>
      </c>
      <c r="E33" s="171"/>
      <c r="F33" s="169"/>
      <c r="G33" s="169"/>
      <c r="H33" s="172"/>
      <c r="I33" s="172"/>
      <c r="J33" s="173"/>
      <c r="K33" s="173"/>
      <c r="L33" s="169" t="s">
        <v>1208</v>
      </c>
      <c r="M33" s="171" t="s">
        <v>686</v>
      </c>
      <c r="N33" s="171" t="s">
        <v>1057</v>
      </c>
      <c r="O33" s="172"/>
      <c r="P33" s="172"/>
      <c r="Q33" s="174"/>
      <c r="R33" s="174"/>
      <c r="S33" s="174" t="s">
        <v>78</v>
      </c>
      <c r="T33" s="174" t="s">
        <v>1058</v>
      </c>
      <c r="U33" s="174" t="s">
        <v>1059</v>
      </c>
      <c r="V33" s="174" t="s">
        <v>78</v>
      </c>
      <c r="W33" s="174" t="s">
        <v>1058</v>
      </c>
      <c r="X33" s="174" t="s">
        <v>1059</v>
      </c>
      <c r="Y33" s="172" t="s">
        <v>80</v>
      </c>
      <c r="Z33" s="172" t="s">
        <v>308</v>
      </c>
      <c r="AA33" s="172" t="s">
        <v>80</v>
      </c>
      <c r="AB33" s="172" t="s">
        <v>308</v>
      </c>
      <c r="AC33" s="175" t="s">
        <v>78</v>
      </c>
      <c r="AD33" s="175" t="s">
        <v>1060</v>
      </c>
      <c r="AE33" s="175" t="s">
        <v>80</v>
      </c>
      <c r="AF33" s="175" t="s">
        <v>308</v>
      </c>
      <c r="AG33" s="171"/>
    </row>
    <row r="34" spans="1:33" x14ac:dyDescent="0.2">
      <c r="A34" s="169" t="s">
        <v>306</v>
      </c>
      <c r="B34" s="170" t="s">
        <v>201</v>
      </c>
      <c r="C34" s="169" t="s">
        <v>307</v>
      </c>
      <c r="D34" s="169" t="s">
        <v>1056</v>
      </c>
      <c r="E34" s="171"/>
      <c r="F34" s="169"/>
      <c r="G34" s="169"/>
      <c r="H34" s="172"/>
      <c r="I34" s="172"/>
      <c r="J34" s="173"/>
      <c r="K34" s="173"/>
      <c r="L34" s="169" t="s">
        <v>1208</v>
      </c>
      <c r="M34" s="171" t="s">
        <v>915</v>
      </c>
      <c r="N34" s="171" t="s">
        <v>1057</v>
      </c>
      <c r="O34" s="172"/>
      <c r="P34" s="172"/>
      <c r="Q34" s="174"/>
      <c r="R34" s="174"/>
      <c r="S34" s="174" t="s">
        <v>78</v>
      </c>
      <c r="T34" s="174" t="s">
        <v>1058</v>
      </c>
      <c r="U34" s="174" t="s">
        <v>1059</v>
      </c>
      <c r="V34" s="174" t="s">
        <v>78</v>
      </c>
      <c r="W34" s="174" t="s">
        <v>1058</v>
      </c>
      <c r="X34" s="174" t="s">
        <v>1059</v>
      </c>
      <c r="Y34" s="172" t="s">
        <v>80</v>
      </c>
      <c r="Z34" s="172" t="s">
        <v>308</v>
      </c>
      <c r="AA34" s="172" t="s">
        <v>80</v>
      </c>
      <c r="AB34" s="172" t="s">
        <v>308</v>
      </c>
      <c r="AC34" s="175" t="s">
        <v>78</v>
      </c>
      <c r="AD34" s="175" t="s">
        <v>1060</v>
      </c>
      <c r="AE34" s="175" t="s">
        <v>80</v>
      </c>
      <c r="AF34" s="175" t="s">
        <v>308</v>
      </c>
      <c r="AG34" s="171"/>
    </row>
    <row r="35" spans="1:33" x14ac:dyDescent="0.2">
      <c r="A35" s="169" t="s">
        <v>306</v>
      </c>
      <c r="B35" s="170" t="s">
        <v>201</v>
      </c>
      <c r="C35" s="169" t="s">
        <v>307</v>
      </c>
      <c r="D35" s="169" t="s">
        <v>1056</v>
      </c>
      <c r="E35" s="171"/>
      <c r="F35" s="169"/>
      <c r="G35" s="169"/>
      <c r="H35" s="172"/>
      <c r="I35" s="172"/>
      <c r="J35" s="173"/>
      <c r="K35" s="173"/>
      <c r="L35" s="169" t="s">
        <v>1208</v>
      </c>
      <c r="M35" s="171" t="s">
        <v>686</v>
      </c>
      <c r="N35" s="171" t="s">
        <v>863</v>
      </c>
      <c r="O35" s="172"/>
      <c r="P35" s="172"/>
      <c r="Q35" s="174"/>
      <c r="R35" s="174"/>
      <c r="S35" s="174" t="s">
        <v>78</v>
      </c>
      <c r="T35" s="174" t="s">
        <v>1058</v>
      </c>
      <c r="U35" s="174" t="s">
        <v>1061</v>
      </c>
      <c r="V35" s="174" t="s">
        <v>78</v>
      </c>
      <c r="W35" s="174" t="s">
        <v>1058</v>
      </c>
      <c r="X35" s="174" t="s">
        <v>1061</v>
      </c>
      <c r="Y35" s="172" t="s">
        <v>80</v>
      </c>
      <c r="Z35" s="172" t="s">
        <v>308</v>
      </c>
      <c r="AA35" s="172" t="s">
        <v>80</v>
      </c>
      <c r="AB35" s="172" t="s">
        <v>308</v>
      </c>
      <c r="AC35" s="175" t="s">
        <v>78</v>
      </c>
      <c r="AD35" s="175" t="s">
        <v>1060</v>
      </c>
      <c r="AE35" s="175" t="s">
        <v>80</v>
      </c>
      <c r="AF35" s="175" t="s">
        <v>308</v>
      </c>
      <c r="AG35" s="171"/>
    </row>
    <row r="36" spans="1:33" x14ac:dyDescent="0.2">
      <c r="A36" s="169" t="s">
        <v>306</v>
      </c>
      <c r="B36" s="170" t="s">
        <v>201</v>
      </c>
      <c r="C36" s="169" t="s">
        <v>307</v>
      </c>
      <c r="D36" s="169" t="s">
        <v>1056</v>
      </c>
      <c r="E36" s="171"/>
      <c r="F36" s="169"/>
      <c r="G36" s="169"/>
      <c r="H36" s="172"/>
      <c r="I36" s="172"/>
      <c r="J36" s="173"/>
      <c r="K36" s="173"/>
      <c r="L36" s="169" t="s">
        <v>1209</v>
      </c>
      <c r="M36" s="171" t="s">
        <v>686</v>
      </c>
      <c r="N36" s="171" t="s">
        <v>1210</v>
      </c>
      <c r="O36" s="172"/>
      <c r="P36" s="172"/>
      <c r="Q36" s="174"/>
      <c r="R36" s="174"/>
      <c r="S36" s="174" t="s">
        <v>80</v>
      </c>
      <c r="T36" s="174" t="s">
        <v>308</v>
      </c>
      <c r="U36" s="174" t="s">
        <v>308</v>
      </c>
      <c r="V36" s="174" t="s">
        <v>80</v>
      </c>
      <c r="W36" s="174" t="s">
        <v>308</v>
      </c>
      <c r="X36" s="174" t="s">
        <v>308</v>
      </c>
      <c r="Y36" s="172" t="s">
        <v>80</v>
      </c>
      <c r="Z36" s="172" t="s">
        <v>308</v>
      </c>
      <c r="AA36" s="172" t="s">
        <v>80</v>
      </c>
      <c r="AB36" s="172" t="s">
        <v>308</v>
      </c>
      <c r="AC36" s="175" t="s">
        <v>78</v>
      </c>
      <c r="AD36" s="175" t="s">
        <v>1060</v>
      </c>
      <c r="AE36" s="175" t="s">
        <v>78</v>
      </c>
      <c r="AF36" s="175" t="s">
        <v>308</v>
      </c>
      <c r="AG36" s="171"/>
    </row>
    <row r="37" spans="1:33" x14ac:dyDescent="0.2">
      <c r="A37" s="169" t="s">
        <v>306</v>
      </c>
      <c r="B37" s="170" t="s">
        <v>201</v>
      </c>
      <c r="C37" s="169" t="s">
        <v>307</v>
      </c>
      <c r="D37" s="169" t="s">
        <v>1056</v>
      </c>
      <c r="E37" s="171"/>
      <c r="F37" s="169"/>
      <c r="G37" s="169"/>
      <c r="H37" s="172"/>
      <c r="I37" s="172"/>
      <c r="J37" s="173"/>
      <c r="K37" s="173"/>
      <c r="L37" s="169" t="s">
        <v>1211</v>
      </c>
      <c r="M37" s="171" t="s">
        <v>686</v>
      </c>
      <c r="N37" s="171" t="s">
        <v>908</v>
      </c>
      <c r="O37" s="172"/>
      <c r="P37" s="172"/>
      <c r="Q37" s="174"/>
      <c r="R37" s="174"/>
      <c r="S37" s="174" t="s">
        <v>80</v>
      </c>
      <c r="T37" s="174" t="s">
        <v>308</v>
      </c>
      <c r="U37" s="174" t="s">
        <v>308</v>
      </c>
      <c r="V37" s="174" t="s">
        <v>80</v>
      </c>
      <c r="W37" s="174" t="s">
        <v>308</v>
      </c>
      <c r="X37" s="174" t="s">
        <v>308</v>
      </c>
      <c r="Y37" s="172" t="s">
        <v>80</v>
      </c>
      <c r="Z37" s="172" t="s">
        <v>308</v>
      </c>
      <c r="AA37" s="172" t="s">
        <v>80</v>
      </c>
      <c r="AB37" s="172" t="s">
        <v>308</v>
      </c>
      <c r="AC37" s="175" t="s">
        <v>78</v>
      </c>
      <c r="AD37" s="175" t="s">
        <v>1066</v>
      </c>
      <c r="AE37" s="175" t="s">
        <v>78</v>
      </c>
      <c r="AF37" s="175" t="s">
        <v>308</v>
      </c>
      <c r="AG37" s="171"/>
    </row>
    <row r="38" spans="1:33" x14ac:dyDescent="0.2">
      <c r="A38" s="169" t="s">
        <v>306</v>
      </c>
      <c r="B38" s="170" t="s">
        <v>201</v>
      </c>
      <c r="C38" s="169" t="s">
        <v>307</v>
      </c>
      <c r="D38" s="169" t="s">
        <v>1056</v>
      </c>
      <c r="E38" s="171"/>
      <c r="F38" s="169"/>
      <c r="G38" s="169"/>
      <c r="H38" s="172"/>
      <c r="I38" s="172"/>
      <c r="J38" s="173"/>
      <c r="K38" s="173"/>
      <c r="L38" s="169" t="s">
        <v>1212</v>
      </c>
      <c r="M38" s="171" t="s">
        <v>63</v>
      </c>
      <c r="N38" s="171" t="s">
        <v>77</v>
      </c>
      <c r="O38" s="172"/>
      <c r="P38" s="172"/>
      <c r="Q38" s="174"/>
      <c r="R38" s="174"/>
      <c r="S38" s="174" t="s">
        <v>80</v>
      </c>
      <c r="T38" s="174" t="s">
        <v>308</v>
      </c>
      <c r="U38" s="174" t="s">
        <v>308</v>
      </c>
      <c r="V38" s="174" t="s">
        <v>80</v>
      </c>
      <c r="W38" s="174" t="s">
        <v>308</v>
      </c>
      <c r="X38" s="174" t="s">
        <v>308</v>
      </c>
      <c r="Y38" s="172" t="s">
        <v>80</v>
      </c>
      <c r="Z38" s="172" t="s">
        <v>308</v>
      </c>
      <c r="AA38" s="172" t="s">
        <v>80</v>
      </c>
      <c r="AB38" s="172" t="s">
        <v>308</v>
      </c>
      <c r="AC38" s="175" t="s">
        <v>78</v>
      </c>
      <c r="AD38" s="175" t="s">
        <v>1068</v>
      </c>
      <c r="AE38" s="175" t="s">
        <v>78</v>
      </c>
      <c r="AF38" s="175" t="s">
        <v>308</v>
      </c>
      <c r="AG38" s="171"/>
    </row>
    <row r="39" spans="1:33" x14ac:dyDescent="0.2">
      <c r="A39" s="169" t="s">
        <v>306</v>
      </c>
      <c r="B39" s="170" t="s">
        <v>201</v>
      </c>
      <c r="C39" s="169" t="s">
        <v>307</v>
      </c>
      <c r="D39" s="169" t="s">
        <v>1056</v>
      </c>
      <c r="E39" s="171"/>
      <c r="F39" s="169"/>
      <c r="G39" s="169"/>
      <c r="H39" s="172"/>
      <c r="I39" s="172"/>
      <c r="J39" s="173"/>
      <c r="K39" s="173"/>
      <c r="L39" s="169" t="s">
        <v>1213</v>
      </c>
      <c r="M39" s="171" t="s">
        <v>686</v>
      </c>
      <c r="N39" s="171" t="s">
        <v>1214</v>
      </c>
      <c r="O39" s="172"/>
      <c r="P39" s="172"/>
      <c r="Q39" s="174"/>
      <c r="R39" s="174"/>
      <c r="S39" s="174" t="s">
        <v>80</v>
      </c>
      <c r="T39" s="174" t="s">
        <v>308</v>
      </c>
      <c r="U39" s="174" t="s">
        <v>308</v>
      </c>
      <c r="V39" s="174" t="s">
        <v>80</v>
      </c>
      <c r="W39" s="174" t="s">
        <v>308</v>
      </c>
      <c r="X39" s="174" t="s">
        <v>308</v>
      </c>
      <c r="Y39" s="172" t="s">
        <v>78</v>
      </c>
      <c r="Z39" s="172" t="s">
        <v>1215</v>
      </c>
      <c r="AA39" s="172" t="s">
        <v>78</v>
      </c>
      <c r="AB39" s="172" t="s">
        <v>308</v>
      </c>
      <c r="AC39" s="175" t="s">
        <v>78</v>
      </c>
      <c r="AD39" s="175" t="s">
        <v>1060</v>
      </c>
      <c r="AE39" s="175" t="s">
        <v>80</v>
      </c>
      <c r="AF39" s="175" t="s">
        <v>308</v>
      </c>
      <c r="AG39" s="171" t="s">
        <v>78</v>
      </c>
    </row>
    <row r="40" spans="1:33" x14ac:dyDescent="0.2">
      <c r="A40" s="169" t="s">
        <v>306</v>
      </c>
      <c r="B40" s="170" t="s">
        <v>201</v>
      </c>
      <c r="C40" s="169" t="s">
        <v>307</v>
      </c>
      <c r="D40" s="169" t="s">
        <v>1056</v>
      </c>
      <c r="E40" s="171"/>
      <c r="F40" s="169"/>
      <c r="G40" s="169"/>
      <c r="H40" s="172"/>
      <c r="I40" s="172"/>
      <c r="J40" s="173"/>
      <c r="K40" s="173"/>
      <c r="L40" s="169" t="s">
        <v>1216</v>
      </c>
      <c r="M40" s="171" t="s">
        <v>686</v>
      </c>
      <c r="N40" s="171" t="s">
        <v>1214</v>
      </c>
      <c r="O40" s="172"/>
      <c r="P40" s="172"/>
      <c r="Q40" s="174"/>
      <c r="R40" s="174"/>
      <c r="S40" s="174" t="s">
        <v>80</v>
      </c>
      <c r="T40" s="174" t="s">
        <v>308</v>
      </c>
      <c r="U40" s="174" t="s">
        <v>308</v>
      </c>
      <c r="V40" s="174" t="s">
        <v>80</v>
      </c>
      <c r="W40" s="174" t="s">
        <v>308</v>
      </c>
      <c r="X40" s="174" t="s">
        <v>308</v>
      </c>
      <c r="Y40" s="172" t="s">
        <v>78</v>
      </c>
      <c r="Z40" s="172" t="s">
        <v>1215</v>
      </c>
      <c r="AA40" s="172" t="s">
        <v>78</v>
      </c>
      <c r="AB40" s="172" t="s">
        <v>308</v>
      </c>
      <c r="AC40" s="175" t="s">
        <v>78</v>
      </c>
      <c r="AD40" s="175" t="s">
        <v>1060</v>
      </c>
      <c r="AE40" s="175" t="s">
        <v>80</v>
      </c>
      <c r="AF40" s="175" t="s">
        <v>308</v>
      </c>
      <c r="AG40" s="171"/>
    </row>
    <row r="41" spans="1:33" x14ac:dyDescent="0.2">
      <c r="A41" s="169" t="s">
        <v>306</v>
      </c>
      <c r="B41" s="170" t="s">
        <v>201</v>
      </c>
      <c r="C41" s="169" t="s">
        <v>307</v>
      </c>
      <c r="D41" s="169" t="s">
        <v>1056</v>
      </c>
      <c r="E41" s="171"/>
      <c r="F41" s="169"/>
      <c r="G41" s="169"/>
      <c r="H41" s="172"/>
      <c r="I41" s="172"/>
      <c r="J41" s="173"/>
      <c r="K41" s="173"/>
      <c r="L41" s="169" t="s">
        <v>1217</v>
      </c>
      <c r="M41" s="171" t="s">
        <v>686</v>
      </c>
      <c r="N41" s="171" t="s">
        <v>1214</v>
      </c>
      <c r="O41" s="172"/>
      <c r="P41" s="172"/>
      <c r="Q41" s="174"/>
      <c r="R41" s="174"/>
      <c r="S41" s="174" t="s">
        <v>80</v>
      </c>
      <c r="T41" s="174" t="s">
        <v>308</v>
      </c>
      <c r="U41" s="174" t="s">
        <v>308</v>
      </c>
      <c r="V41" s="174" t="s">
        <v>80</v>
      </c>
      <c r="W41" s="174" t="s">
        <v>308</v>
      </c>
      <c r="X41" s="174" t="s">
        <v>308</v>
      </c>
      <c r="Y41" s="172" t="s">
        <v>78</v>
      </c>
      <c r="Z41" s="172" t="s">
        <v>1215</v>
      </c>
      <c r="AA41" s="172" t="s">
        <v>78</v>
      </c>
      <c r="AB41" s="172" t="s">
        <v>308</v>
      </c>
      <c r="AC41" s="175" t="s">
        <v>78</v>
      </c>
      <c r="AD41" s="175" t="s">
        <v>1060</v>
      </c>
      <c r="AE41" s="175" t="s">
        <v>80</v>
      </c>
      <c r="AF41" s="175" t="s">
        <v>308</v>
      </c>
      <c r="AG41" s="171"/>
    </row>
    <row r="42" spans="1:33" x14ac:dyDescent="0.2">
      <c r="A42" s="169"/>
      <c r="B42" s="170"/>
      <c r="C42" s="169"/>
      <c r="D42" s="169"/>
      <c r="E42" s="171"/>
      <c r="F42" s="169"/>
      <c r="G42" s="169"/>
      <c r="H42" s="172"/>
      <c r="I42" s="172"/>
      <c r="J42" s="173"/>
      <c r="K42" s="173"/>
      <c r="L42" s="169"/>
      <c r="M42" s="171"/>
      <c r="N42" s="171"/>
      <c r="O42" s="172"/>
      <c r="P42" s="172"/>
      <c r="Q42" s="174"/>
      <c r="R42" s="174"/>
      <c r="S42" s="174"/>
      <c r="T42" s="174"/>
      <c r="U42" s="174"/>
      <c r="V42" s="174"/>
      <c r="W42" s="174"/>
      <c r="X42" s="174"/>
      <c r="Y42" s="172"/>
      <c r="Z42" s="172"/>
      <c r="AA42" s="172"/>
      <c r="AB42" s="172"/>
      <c r="AC42" s="175"/>
      <c r="AD42" s="175"/>
      <c r="AE42" s="175"/>
      <c r="AF42" s="175"/>
      <c r="AG42" s="171"/>
    </row>
    <row r="43" spans="1:33" x14ac:dyDescent="0.2">
      <c r="A43" s="169"/>
      <c r="B43" s="170"/>
      <c r="C43" s="169"/>
      <c r="D43" s="169"/>
      <c r="E43" s="171"/>
      <c r="F43" s="169"/>
      <c r="G43" s="169"/>
      <c r="H43" s="172"/>
      <c r="I43" s="172"/>
      <c r="J43" s="173"/>
      <c r="K43" s="173"/>
      <c r="L43" s="169"/>
      <c r="M43" s="171"/>
      <c r="N43" s="171"/>
      <c r="O43" s="172"/>
      <c r="P43" s="172"/>
      <c r="Q43" s="174"/>
      <c r="R43" s="174"/>
      <c r="S43" s="174"/>
      <c r="T43" s="174"/>
      <c r="U43" s="174"/>
      <c r="V43" s="174"/>
      <c r="W43" s="174"/>
      <c r="X43" s="174"/>
      <c r="Y43" s="172"/>
      <c r="Z43" s="172"/>
      <c r="AA43" s="172"/>
      <c r="AB43" s="172"/>
      <c r="AC43" s="175"/>
      <c r="AD43" s="175"/>
      <c r="AE43" s="175"/>
      <c r="AF43" s="175"/>
      <c r="AG43" s="171"/>
    </row>
    <row r="44" spans="1:33" x14ac:dyDescent="0.2">
      <c r="A44" s="169"/>
      <c r="B44" s="170"/>
      <c r="C44" s="169"/>
      <c r="D44" s="169"/>
      <c r="E44" s="171"/>
      <c r="F44" s="169"/>
      <c r="G44" s="169"/>
      <c r="H44" s="172"/>
      <c r="I44" s="172"/>
      <c r="J44" s="173"/>
      <c r="K44" s="173"/>
      <c r="L44" s="169"/>
      <c r="M44" s="171"/>
      <c r="N44" s="171"/>
      <c r="O44" s="172"/>
      <c r="P44" s="172"/>
      <c r="Q44" s="174"/>
      <c r="R44" s="174"/>
      <c r="S44" s="174"/>
      <c r="T44" s="174"/>
      <c r="U44" s="174"/>
      <c r="V44" s="174"/>
      <c r="W44" s="174"/>
      <c r="X44" s="174"/>
      <c r="Y44" s="172"/>
      <c r="Z44" s="172"/>
      <c r="AA44" s="172"/>
      <c r="AB44" s="172"/>
      <c r="AC44" s="175"/>
      <c r="AD44" s="175"/>
      <c r="AE44" s="175"/>
      <c r="AF44" s="175"/>
      <c r="AG44" s="171"/>
    </row>
    <row r="45" spans="1:33" x14ac:dyDescent="0.2">
      <c r="A45" s="169"/>
      <c r="B45" s="170"/>
      <c r="C45" s="169"/>
      <c r="D45" s="169"/>
      <c r="E45" s="171"/>
      <c r="F45" s="169"/>
      <c r="G45" s="169"/>
      <c r="H45" s="172"/>
      <c r="I45" s="172"/>
      <c r="J45" s="173"/>
      <c r="K45" s="173"/>
      <c r="L45" s="169"/>
      <c r="M45" s="171"/>
      <c r="N45" s="171"/>
      <c r="O45" s="172"/>
      <c r="P45" s="172"/>
      <c r="Q45" s="174"/>
      <c r="R45" s="174"/>
      <c r="S45" s="174"/>
      <c r="T45" s="174"/>
      <c r="U45" s="174"/>
      <c r="V45" s="174"/>
      <c r="W45" s="174"/>
      <c r="X45" s="174"/>
      <c r="Y45" s="172"/>
      <c r="Z45" s="172"/>
      <c r="AA45" s="172"/>
      <c r="AB45" s="172"/>
      <c r="AC45" s="175"/>
      <c r="AD45" s="175"/>
      <c r="AE45" s="175"/>
      <c r="AF45" s="175"/>
      <c r="AG45" s="171"/>
    </row>
    <row r="46" spans="1:33" x14ac:dyDescent="0.2">
      <c r="A46" s="169"/>
      <c r="B46" s="170"/>
      <c r="C46" s="169"/>
      <c r="D46" s="169"/>
      <c r="E46" s="171"/>
      <c r="F46" s="169"/>
      <c r="G46" s="169"/>
      <c r="H46" s="172"/>
      <c r="I46" s="172"/>
      <c r="J46" s="173"/>
      <c r="K46" s="173"/>
      <c r="L46" s="169"/>
      <c r="M46" s="171"/>
      <c r="N46" s="171"/>
      <c r="O46" s="172"/>
      <c r="P46" s="172"/>
      <c r="Q46" s="174"/>
      <c r="R46" s="174"/>
      <c r="S46" s="174"/>
      <c r="T46" s="174"/>
      <c r="U46" s="174"/>
      <c r="V46" s="174"/>
      <c r="W46" s="174"/>
      <c r="X46" s="174"/>
      <c r="Y46" s="172"/>
      <c r="Z46" s="172"/>
      <c r="AA46" s="172"/>
      <c r="AB46" s="172"/>
      <c r="AC46" s="175"/>
      <c r="AD46" s="175"/>
      <c r="AE46" s="175"/>
      <c r="AF46" s="175"/>
      <c r="AG46" s="171"/>
    </row>
    <row r="47" spans="1:33" x14ac:dyDescent="0.2">
      <c r="A47" s="169"/>
      <c r="B47" s="170"/>
      <c r="C47" s="169"/>
      <c r="D47" s="169"/>
      <c r="E47" s="171"/>
      <c r="F47" s="169"/>
      <c r="G47" s="169"/>
      <c r="H47" s="172"/>
      <c r="I47" s="172"/>
      <c r="J47" s="173"/>
      <c r="K47" s="173"/>
      <c r="L47" s="169"/>
      <c r="M47" s="171"/>
      <c r="N47" s="171"/>
      <c r="O47" s="172"/>
      <c r="P47" s="172"/>
      <c r="Q47" s="174"/>
      <c r="R47" s="174"/>
      <c r="S47" s="174"/>
      <c r="T47" s="174"/>
      <c r="U47" s="174"/>
      <c r="V47" s="174"/>
      <c r="W47" s="174"/>
      <c r="X47" s="174"/>
      <c r="Y47" s="172"/>
      <c r="Z47" s="172"/>
      <c r="AA47" s="172"/>
      <c r="AB47" s="172"/>
      <c r="AC47" s="175"/>
      <c r="AD47" s="175"/>
      <c r="AE47" s="175"/>
      <c r="AF47" s="175"/>
      <c r="AG47" s="171"/>
    </row>
    <row r="48" spans="1:33" x14ac:dyDescent="0.2">
      <c r="A48" s="169"/>
      <c r="B48" s="170"/>
      <c r="C48" s="169"/>
      <c r="D48" s="169"/>
      <c r="E48" s="171"/>
      <c r="F48" s="169"/>
      <c r="G48" s="169"/>
      <c r="H48" s="172"/>
      <c r="I48" s="172"/>
      <c r="J48" s="173"/>
      <c r="K48" s="173"/>
      <c r="L48" s="169"/>
      <c r="M48" s="171"/>
      <c r="N48" s="171"/>
      <c r="O48" s="172"/>
      <c r="P48" s="172"/>
      <c r="Q48" s="174"/>
      <c r="R48" s="174"/>
      <c r="S48" s="174"/>
      <c r="T48" s="174"/>
      <c r="U48" s="174"/>
      <c r="V48" s="174"/>
      <c r="W48" s="174"/>
      <c r="X48" s="174"/>
      <c r="Y48" s="172"/>
      <c r="Z48" s="172"/>
      <c r="AA48" s="172"/>
      <c r="AB48" s="172"/>
      <c r="AC48" s="175"/>
      <c r="AD48" s="175"/>
      <c r="AE48" s="175"/>
      <c r="AF48" s="175"/>
      <c r="AG48" s="171"/>
    </row>
    <row r="49" spans="1:33" x14ac:dyDescent="0.2">
      <c r="A49" s="169"/>
      <c r="B49" s="170"/>
      <c r="C49" s="169"/>
      <c r="D49" s="169"/>
      <c r="E49" s="171"/>
      <c r="F49" s="169"/>
      <c r="G49" s="169"/>
      <c r="H49" s="172"/>
      <c r="I49" s="172"/>
      <c r="J49" s="173"/>
      <c r="K49" s="173"/>
      <c r="L49" s="169"/>
      <c r="M49" s="171"/>
      <c r="N49" s="171"/>
      <c r="O49" s="172"/>
      <c r="P49" s="172"/>
      <c r="Q49" s="174"/>
      <c r="R49" s="174"/>
      <c r="S49" s="174"/>
      <c r="T49" s="174"/>
      <c r="U49" s="174"/>
      <c r="V49" s="174"/>
      <c r="W49" s="174"/>
      <c r="X49" s="174"/>
      <c r="Y49" s="172"/>
      <c r="Z49" s="172"/>
      <c r="AA49" s="172"/>
      <c r="AB49" s="172"/>
      <c r="AC49" s="175"/>
      <c r="AD49" s="175"/>
      <c r="AE49" s="175"/>
      <c r="AF49" s="175"/>
      <c r="AG49" s="171"/>
    </row>
    <row r="50" spans="1:33" x14ac:dyDescent="0.2">
      <c r="A50" s="169"/>
      <c r="B50" s="170"/>
      <c r="C50" s="169"/>
      <c r="D50" s="169"/>
      <c r="E50" s="171"/>
      <c r="F50" s="169"/>
      <c r="G50" s="169"/>
      <c r="H50" s="172"/>
      <c r="I50" s="172"/>
      <c r="J50" s="173"/>
      <c r="K50" s="173"/>
      <c r="L50" s="169"/>
      <c r="M50" s="171"/>
      <c r="N50" s="171"/>
      <c r="O50" s="172"/>
      <c r="P50" s="172"/>
      <c r="Q50" s="174"/>
      <c r="R50" s="174"/>
      <c r="S50" s="174"/>
      <c r="T50" s="174"/>
      <c r="U50" s="174"/>
      <c r="V50" s="174"/>
      <c r="W50" s="174"/>
      <c r="X50" s="174"/>
      <c r="Y50" s="172"/>
      <c r="Z50" s="172"/>
      <c r="AA50" s="172"/>
      <c r="AB50" s="172"/>
      <c r="AC50" s="175"/>
      <c r="AD50" s="175"/>
      <c r="AE50" s="175"/>
      <c r="AF50" s="175"/>
      <c r="AG50" s="171"/>
    </row>
    <row r="51" spans="1:33" x14ac:dyDescent="0.2">
      <c r="A51" s="169"/>
      <c r="B51" s="170"/>
      <c r="C51" s="169"/>
      <c r="D51" s="169"/>
      <c r="E51" s="171"/>
      <c r="F51" s="169"/>
      <c r="G51" s="169"/>
      <c r="H51" s="172"/>
      <c r="I51" s="172"/>
      <c r="J51" s="173"/>
      <c r="K51" s="173"/>
      <c r="L51" s="169"/>
      <c r="M51" s="171"/>
      <c r="N51" s="171"/>
      <c r="O51" s="172"/>
      <c r="P51" s="172"/>
      <c r="Q51" s="174"/>
      <c r="R51" s="174"/>
      <c r="S51" s="174"/>
      <c r="T51" s="174"/>
      <c r="U51" s="174"/>
      <c r="V51" s="174"/>
      <c r="W51" s="174"/>
      <c r="X51" s="174"/>
      <c r="Y51" s="172"/>
      <c r="Z51" s="172"/>
      <c r="AA51" s="172"/>
      <c r="AB51" s="172"/>
      <c r="AC51" s="175"/>
      <c r="AD51" s="175"/>
      <c r="AE51" s="175"/>
      <c r="AF51" s="175"/>
      <c r="AG51" s="17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B1:L31"/>
  <sheetViews>
    <sheetView showGridLines="0" workbookViewId="0"/>
  </sheetViews>
  <sheetFormatPr defaultColWidth="12.5703125" defaultRowHeight="15.75" customHeight="1" x14ac:dyDescent="0.2"/>
  <cols>
    <col min="1" max="1" width="2.7109375" customWidth="1"/>
    <col min="2" max="2" width="25.42578125" customWidth="1"/>
    <col min="3" max="4" width="8.42578125" customWidth="1"/>
    <col min="9" max="12" width="10" customWidth="1"/>
  </cols>
  <sheetData>
    <row r="1" spans="2:12" ht="12.75" x14ac:dyDescent="0.2">
      <c r="I1" s="57"/>
      <c r="J1" s="57"/>
      <c r="K1" s="57"/>
      <c r="L1" s="57"/>
    </row>
    <row r="2" spans="2:12" ht="23.25" x14ac:dyDescent="0.35">
      <c r="B2" s="58" t="s">
        <v>1218</v>
      </c>
      <c r="I2" s="57"/>
      <c r="J2" s="57"/>
      <c r="K2" s="57"/>
      <c r="L2" s="57"/>
    </row>
    <row r="3" spans="2:12" ht="15" x14ac:dyDescent="0.2">
      <c r="B3" s="59" t="s">
        <v>310</v>
      </c>
      <c r="I3" s="57"/>
      <c r="J3" s="57"/>
      <c r="K3" s="57"/>
      <c r="L3" s="57"/>
    </row>
    <row r="4" spans="2:12" ht="12.75" x14ac:dyDescent="0.2">
      <c r="I4" s="57"/>
      <c r="J4" s="57"/>
      <c r="K4" s="57"/>
      <c r="L4" s="57"/>
    </row>
    <row r="5" spans="2:12" ht="12.75" x14ac:dyDescent="0.2">
      <c r="I5" s="57"/>
      <c r="J5" s="57"/>
      <c r="K5" s="57"/>
      <c r="L5" s="57"/>
    </row>
    <row r="6" spans="2:12" ht="12.75" x14ac:dyDescent="0.2">
      <c r="B6" s="176" t="s">
        <v>1219</v>
      </c>
      <c r="F6" s="176" t="s">
        <v>1220</v>
      </c>
      <c r="I6" s="57"/>
      <c r="J6" s="57"/>
      <c r="K6" s="57"/>
      <c r="L6" s="57"/>
    </row>
    <row r="7" spans="2:12" ht="12.75" x14ac:dyDescent="0.2">
      <c r="B7" s="177" t="s">
        <v>1221</v>
      </c>
      <c r="C7" s="178">
        <f>COUNTIF('1-backend'!$J$2:$J$472,"&gt;0"&amp;"*")</f>
        <v>343</v>
      </c>
      <c r="D7" s="179">
        <f t="shared" ref="D7:D9" si="0">C7/$C$10</f>
        <v>0.8127962085308057</v>
      </c>
      <c r="F7" s="180" t="s">
        <v>77</v>
      </c>
      <c r="G7" s="181">
        <f>COUNTIF('1-backend'!$H$2:$H$472,F7)</f>
        <v>199</v>
      </c>
      <c r="I7" s="57"/>
      <c r="J7" s="57"/>
      <c r="K7" s="57"/>
      <c r="L7" s="57"/>
    </row>
    <row r="8" spans="2:12" ht="12.75" x14ac:dyDescent="0.2">
      <c r="B8" s="182" t="s">
        <v>1222</v>
      </c>
      <c r="C8" s="183">
        <f>COUNTIF('1-backend'!$M$2:$M$472,"&gt;0"&amp;"*")</f>
        <v>45</v>
      </c>
      <c r="D8" s="184">
        <f t="shared" si="0"/>
        <v>0.1066350710900474</v>
      </c>
      <c r="F8" s="185" t="s">
        <v>90</v>
      </c>
      <c r="G8" s="16">
        <f>COUNTIF('1-backend'!$H$2:$H$472,F8)</f>
        <v>87</v>
      </c>
      <c r="I8" s="57"/>
      <c r="J8" s="57"/>
      <c r="K8" s="57"/>
      <c r="L8" s="57"/>
    </row>
    <row r="9" spans="2:12" ht="12.75" x14ac:dyDescent="0.2">
      <c r="B9" s="182" t="s">
        <v>1223</v>
      </c>
      <c r="C9" s="183">
        <f>COUNTIF('1-backend'!$O$2:$O$472,"&gt;0"&amp;"*")</f>
        <v>86</v>
      </c>
      <c r="D9" s="184">
        <f t="shared" si="0"/>
        <v>0.20379146919431279</v>
      </c>
      <c r="F9" s="185" t="s">
        <v>806</v>
      </c>
      <c r="G9" s="16">
        <f>COUNTIF('1-backend'!$H$2:$H$472,F9)</f>
        <v>13</v>
      </c>
      <c r="I9" s="57"/>
      <c r="J9" s="57"/>
      <c r="K9" s="57"/>
      <c r="L9" s="57"/>
    </row>
    <row r="10" spans="2:12" ht="12.75" x14ac:dyDescent="0.2">
      <c r="B10" s="186" t="s">
        <v>1224</v>
      </c>
      <c r="C10" s="187">
        <f>COUNT('1-backend'!$A$2:$A$472)</f>
        <v>422</v>
      </c>
      <c r="D10" s="188">
        <f>SUM(D7:D9)</f>
        <v>1.123222748815166</v>
      </c>
      <c r="F10" s="185" t="s">
        <v>841</v>
      </c>
      <c r="G10" s="16">
        <f>COUNTIF('1-backend'!$H$2:$H$472,F10)</f>
        <v>26</v>
      </c>
      <c r="I10" s="57"/>
      <c r="J10" s="57"/>
      <c r="K10" s="57"/>
      <c r="L10" s="57"/>
    </row>
    <row r="11" spans="2:12" ht="12.75" x14ac:dyDescent="0.2">
      <c r="F11" s="185" t="s">
        <v>850</v>
      </c>
      <c r="G11" s="16">
        <f>COUNTIF('1-backend'!$H$2:$H$472,F11)</f>
        <v>18</v>
      </c>
      <c r="I11" s="57"/>
      <c r="J11" s="57"/>
      <c r="K11" s="57"/>
      <c r="L11" s="57"/>
    </row>
    <row r="12" spans="2:12" ht="12.75" x14ac:dyDescent="0.2">
      <c r="F12" s="185" t="s">
        <v>863</v>
      </c>
      <c r="G12" s="16">
        <f>COUNTIF('1-backend'!$H$2:$H$472,F12)</f>
        <v>64</v>
      </c>
      <c r="I12" s="57"/>
      <c r="J12" s="57"/>
      <c r="K12" s="57"/>
      <c r="L12" s="57"/>
    </row>
    <row r="13" spans="2:12" ht="12.75" x14ac:dyDescent="0.2">
      <c r="B13" s="176" t="s">
        <v>1225</v>
      </c>
      <c r="F13" s="185" t="s">
        <v>880</v>
      </c>
      <c r="G13" s="16">
        <f>COUNTIF('1-backend'!$H$2:$H$472,F13)</f>
        <v>8</v>
      </c>
      <c r="I13" s="57"/>
      <c r="J13" s="57"/>
      <c r="K13" s="57"/>
      <c r="L13" s="57"/>
    </row>
    <row r="14" spans="2:12" ht="12.75" x14ac:dyDescent="0.2">
      <c r="B14" s="177" t="s">
        <v>1226</v>
      </c>
      <c r="C14" s="178">
        <f>COUNTIFS('1-backend'!$J$2:$J$472,"&gt;0"&amp;"*",'1-backend'!$M$2:$M$472,"&gt;0"&amp;"*",'1-backend'!$O$2:$O$472,"&gt;0"&amp;"*")</f>
        <v>3</v>
      </c>
      <c r="D14" s="179">
        <f t="shared" ref="D14:D20" si="1">C14/$C$21</f>
        <v>6.9124423963133645E-3</v>
      </c>
      <c r="F14" s="185" t="s">
        <v>903</v>
      </c>
      <c r="G14" s="16">
        <f>COUNTIF('1-backend'!$H$2:$H$472,F14)</f>
        <v>2</v>
      </c>
      <c r="I14" s="57"/>
      <c r="J14" s="57"/>
      <c r="K14" s="57"/>
      <c r="L14" s="57"/>
    </row>
    <row r="15" spans="2:12" ht="12.75" x14ac:dyDescent="0.2">
      <c r="B15" s="182" t="s">
        <v>1227</v>
      </c>
      <c r="C15" s="183">
        <f>COUNTIFS('1-backend'!$J$2:$J$472,"&gt;0"&amp;"*",'1-backend'!$M$2:$M$472,"-",'1-backend'!$O$2:$O$472,"-")</f>
        <v>306</v>
      </c>
      <c r="D15" s="184">
        <f t="shared" si="1"/>
        <v>0.70506912442396308</v>
      </c>
      <c r="F15" s="185" t="s">
        <v>908</v>
      </c>
      <c r="G15" s="16">
        <f>COUNTIF('1-backend'!$H$2:$H$472,F15)</f>
        <v>5</v>
      </c>
      <c r="I15" s="57"/>
      <c r="J15" s="57"/>
      <c r="K15" s="57"/>
      <c r="L15" s="57"/>
    </row>
    <row r="16" spans="2:12" ht="12.75" x14ac:dyDescent="0.2">
      <c r="B16" s="182" t="s">
        <v>1228</v>
      </c>
      <c r="C16" s="183">
        <f>COUNTIFS('1-backend'!$M$2:$M$472,"&gt;0"&amp;"*",'1-backend'!$J$2:$J$472,"-",'1-backend'!$O$2:$O$472,"-")</f>
        <v>36</v>
      </c>
      <c r="D16" s="184">
        <f t="shared" si="1"/>
        <v>8.294930875576037E-2</v>
      </c>
      <c r="F16" s="185" t="s">
        <v>921</v>
      </c>
      <c r="G16" s="16">
        <f>COUNTIF('1-backend'!$H$2:$H$472,F16)</f>
        <v>1</v>
      </c>
      <c r="I16" s="57"/>
      <c r="J16" s="57"/>
      <c r="K16" s="57"/>
      <c r="L16" s="57"/>
    </row>
    <row r="17" spans="2:12" ht="12.75" x14ac:dyDescent="0.2">
      <c r="B17" s="182" t="s">
        <v>1229</v>
      </c>
      <c r="C17" s="183">
        <f>COUNTIFS('1-backend'!$O$2:$O$472,"&gt;0"&amp;"*",'1-backend'!$M$2:$M$472,"-",'1-backend'!$J$2:$J$472,"-")</f>
        <v>56</v>
      </c>
      <c r="D17" s="184">
        <f t="shared" si="1"/>
        <v>0.12903225806451613</v>
      </c>
      <c r="F17" s="185" t="s">
        <v>63</v>
      </c>
      <c r="G17" s="16">
        <f>COUNTIF('1-backend'!$H$2:$H$472,F17)</f>
        <v>1</v>
      </c>
      <c r="I17" s="57"/>
      <c r="J17" s="57"/>
      <c r="K17" s="57"/>
    </row>
    <row r="18" spans="2:12" ht="12.75" x14ac:dyDescent="0.2">
      <c r="B18" s="182" t="s">
        <v>1230</v>
      </c>
      <c r="C18" s="183">
        <f>COUNTIFS('1-backend'!$J$2:$J$472,"&gt;0"&amp;"*",'1-backend'!$M$2:$M$472,"&gt;0"&amp;"*",'1-backend'!$O$2:$O$472,"-")</f>
        <v>6</v>
      </c>
      <c r="D18" s="184">
        <f t="shared" si="1"/>
        <v>1.3824884792626729E-2</v>
      </c>
      <c r="F18" s="185" t="s">
        <v>1032</v>
      </c>
      <c r="G18" s="16">
        <f>COUNTIF('1-backend'!$H$2:$H$472,F18)</f>
        <v>1</v>
      </c>
      <c r="I18" s="57"/>
      <c r="J18" s="57"/>
      <c r="K18" s="57"/>
      <c r="L18" s="57"/>
    </row>
    <row r="19" spans="2:12" ht="12.75" x14ac:dyDescent="0.2">
      <c r="B19" s="182" t="s">
        <v>1231</v>
      </c>
      <c r="C19" s="183">
        <f>COUNTIFS('1-backend'!$J$2:$J$472,"&gt;0"&amp;"*",'1-backend'!$M$2:$M$472,"-",'1-backend'!$O$2:$O$472,"&gt;0"&amp;"*")</f>
        <v>27</v>
      </c>
      <c r="D19" s="184">
        <f t="shared" si="1"/>
        <v>6.2211981566820278E-2</v>
      </c>
      <c r="F19" s="185" t="s">
        <v>1042</v>
      </c>
      <c r="G19" s="16">
        <f>COUNTIF('1-backend'!$H$2:$H$472,F19)</f>
        <v>6</v>
      </c>
      <c r="I19" s="57"/>
      <c r="J19" s="57"/>
      <c r="K19" s="57"/>
      <c r="L19" s="57"/>
    </row>
    <row r="20" spans="2:12" ht="12.75" x14ac:dyDescent="0.2">
      <c r="B20" s="182" t="s">
        <v>1232</v>
      </c>
      <c r="C20" s="183">
        <f>COUNTIFS('1-backend'!$J$2:$J$472,"-",'1-backend'!$M$2:$M$472,"&gt;0"&amp;"*",'1-backend'!$O$2:$O$472,"&gt;0"&amp;"*")</f>
        <v>0</v>
      </c>
      <c r="D20" s="184">
        <f t="shared" si="1"/>
        <v>0</v>
      </c>
      <c r="F20" s="189" t="s">
        <v>1057</v>
      </c>
      <c r="G20" s="19">
        <f>COUNTIF('1-backend'!$H$2:$H$472,F20)</f>
        <v>4</v>
      </c>
      <c r="I20" s="57"/>
      <c r="J20" s="57"/>
      <c r="K20" s="57"/>
      <c r="L20" s="57"/>
    </row>
    <row r="21" spans="2:12" ht="12.75" x14ac:dyDescent="0.2">
      <c r="B21" s="186" t="s">
        <v>1224</v>
      </c>
      <c r="C21" s="187">
        <f t="shared" ref="C21:D21" si="2">SUM(C14:C20)</f>
        <v>434</v>
      </c>
      <c r="D21" s="188">
        <f t="shared" si="2"/>
        <v>1</v>
      </c>
      <c r="F21" s="186" t="s">
        <v>1233</v>
      </c>
      <c r="G21" s="190">
        <f>SUM(G6:G20)</f>
        <v>435</v>
      </c>
      <c r="I21" s="57"/>
      <c r="J21" s="57"/>
      <c r="K21" s="57"/>
      <c r="L21" s="57"/>
    </row>
    <row r="22" spans="2:12" ht="12.75" x14ac:dyDescent="0.2">
      <c r="I22" s="57"/>
      <c r="J22" s="57"/>
      <c r="K22" s="57"/>
      <c r="L22" s="57"/>
    </row>
    <row r="23" spans="2:12" ht="12.75" x14ac:dyDescent="0.2">
      <c r="I23" s="57"/>
      <c r="J23" s="57"/>
      <c r="K23" s="57"/>
      <c r="L23" s="57"/>
    </row>
    <row r="24" spans="2:12" ht="12.75" x14ac:dyDescent="0.2">
      <c r="I24" s="191" t="s">
        <v>1234</v>
      </c>
      <c r="J24" s="57"/>
      <c r="K24" s="57"/>
      <c r="L24" s="57"/>
    </row>
    <row r="25" spans="2:12" ht="24.75" customHeight="1" x14ac:dyDescent="0.2">
      <c r="I25" s="192"/>
      <c r="J25" s="193" t="s">
        <v>1235</v>
      </c>
      <c r="K25" s="193" t="s">
        <v>1236</v>
      </c>
      <c r="L25" s="193" t="s">
        <v>1237</v>
      </c>
    </row>
    <row r="26" spans="2:12" ht="24.75" customHeight="1" x14ac:dyDescent="0.2">
      <c r="I26" s="193" t="s">
        <v>1235</v>
      </c>
      <c r="J26" s="192">
        <f>C15</f>
        <v>306</v>
      </c>
      <c r="K26" s="192">
        <f>J27</f>
        <v>6</v>
      </c>
      <c r="L26" s="192">
        <f>J28</f>
        <v>27</v>
      </c>
    </row>
    <row r="27" spans="2:12" ht="24.75" customHeight="1" x14ac:dyDescent="0.2">
      <c r="I27" s="193" t="s">
        <v>1236</v>
      </c>
      <c r="J27" s="192">
        <f t="shared" ref="J27:J28" si="3">C18</f>
        <v>6</v>
      </c>
      <c r="K27" s="192">
        <f>C16</f>
        <v>36</v>
      </c>
      <c r="L27" s="192">
        <f>K28</f>
        <v>0</v>
      </c>
    </row>
    <row r="28" spans="2:12" ht="24.75" customHeight="1" x14ac:dyDescent="0.2">
      <c r="I28" s="193" t="s">
        <v>1237</v>
      </c>
      <c r="J28" s="192">
        <f t="shared" si="3"/>
        <v>27</v>
      </c>
      <c r="K28" s="192">
        <f>C20</f>
        <v>0</v>
      </c>
      <c r="L28" s="192">
        <f>C17</f>
        <v>56</v>
      </c>
    </row>
    <row r="29" spans="2:12" ht="12.75" x14ac:dyDescent="0.2">
      <c r="I29" s="57"/>
      <c r="J29" s="57"/>
      <c r="K29" s="57"/>
      <c r="L29" s="57"/>
    </row>
    <row r="30" spans="2:12" ht="12.75" x14ac:dyDescent="0.2">
      <c r="I30" s="57"/>
      <c r="J30" s="57"/>
      <c r="K30" s="57"/>
      <c r="L30" s="57"/>
    </row>
    <row r="31" spans="2:12" ht="12.75" x14ac:dyDescent="0.2">
      <c r="E31" s="57"/>
      <c r="I31" s="57"/>
      <c r="J31" s="57"/>
      <c r="K31" s="57"/>
      <c r="L31" s="5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BO136"/>
  <sheetViews>
    <sheetView showGridLines="0" workbookViewId="0">
      <pane xSplit="5" ySplit="1" topLeftCell="F2" activePane="bottomRight" state="frozen"/>
      <selection pane="topRight" activeCell="F1" sqref="F1"/>
      <selection pane="bottomLeft" activeCell="A2" sqref="A2"/>
      <selection pane="bottomRight" activeCell="F2" sqref="F2"/>
    </sheetView>
  </sheetViews>
  <sheetFormatPr defaultColWidth="12.5703125" defaultRowHeight="15.75" customHeight="1" x14ac:dyDescent="0.2"/>
  <cols>
    <col min="1" max="1" width="4.5703125" customWidth="1"/>
    <col min="2" max="2" width="13.7109375" customWidth="1"/>
    <col min="3" max="3" width="43.85546875" customWidth="1"/>
    <col min="4" max="4" width="9.5703125" customWidth="1"/>
    <col min="5" max="5" width="11.5703125" customWidth="1"/>
    <col min="6" max="6" width="3.5703125" customWidth="1"/>
    <col min="7" max="7" width="2.5703125" customWidth="1"/>
    <col min="8" max="8" width="3.5703125" customWidth="1"/>
    <col min="9" max="9" width="2.5703125" customWidth="1"/>
    <col min="10" max="10" width="3.5703125" customWidth="1"/>
    <col min="11" max="11" width="2.5703125" customWidth="1"/>
    <col min="12" max="12" width="3.5703125" customWidth="1"/>
    <col min="13" max="13" width="2.5703125" customWidth="1"/>
    <col min="14" max="14" width="3.5703125" customWidth="1"/>
    <col min="15" max="15" width="2.5703125" customWidth="1"/>
    <col min="16" max="16" width="3.5703125" customWidth="1"/>
    <col min="17" max="17" width="2.5703125" customWidth="1"/>
    <col min="18" max="18" width="3.5703125" customWidth="1"/>
    <col min="19" max="19" width="2.5703125" customWidth="1"/>
    <col min="20" max="20" width="3.5703125" customWidth="1"/>
    <col min="21" max="21" width="2.5703125" customWidth="1"/>
    <col min="22" max="22" width="3.5703125" customWidth="1"/>
    <col min="23" max="23" width="2.5703125" customWidth="1"/>
    <col min="24" max="24" width="3.5703125" customWidth="1"/>
    <col min="25" max="25" width="2.5703125" customWidth="1"/>
    <col min="26" max="26" width="3.5703125" customWidth="1"/>
    <col min="27" max="27" width="2.5703125" customWidth="1"/>
    <col min="28" max="28" width="3.5703125" customWidth="1"/>
    <col min="29" max="29" width="2.5703125" customWidth="1"/>
    <col min="30" max="30" width="3.42578125" customWidth="1"/>
    <col min="31" max="31" width="2.5703125" customWidth="1"/>
    <col min="32" max="32" width="3.5703125" customWidth="1"/>
    <col min="33" max="33" width="2.5703125" customWidth="1"/>
    <col min="34" max="34" width="3.5703125" customWidth="1"/>
    <col min="35" max="35" width="2.5703125" customWidth="1"/>
    <col min="36" max="36" width="3.5703125" customWidth="1"/>
    <col min="37" max="37" width="2.5703125" customWidth="1"/>
    <col min="38" max="38" width="3.5703125" customWidth="1"/>
    <col min="39" max="39" width="2.5703125" customWidth="1"/>
    <col min="40" max="40" width="3.5703125" customWidth="1"/>
    <col min="41" max="41" width="2.5703125" customWidth="1"/>
    <col min="42" max="42" width="3.5703125" customWidth="1"/>
    <col min="43" max="43" width="2.5703125" customWidth="1"/>
    <col min="44" max="44" width="3.5703125" customWidth="1"/>
    <col min="45" max="45" width="2.5703125" customWidth="1"/>
    <col min="46" max="46" width="3.5703125" customWidth="1"/>
    <col min="47" max="47" width="2.5703125" customWidth="1"/>
    <col min="48" max="48" width="3.5703125" customWidth="1"/>
    <col min="49" max="49" width="2.5703125" customWidth="1"/>
    <col min="50" max="50" width="3.5703125" customWidth="1"/>
    <col min="51" max="51" width="2.5703125" customWidth="1"/>
    <col min="52" max="52" width="3.5703125" customWidth="1"/>
    <col min="53" max="53" width="2.5703125" customWidth="1"/>
    <col min="54" max="54" width="3.5703125" customWidth="1"/>
    <col min="55" max="55" width="2.5703125" customWidth="1"/>
    <col min="56" max="56" width="3.5703125" customWidth="1"/>
    <col min="57" max="57" width="2.5703125" customWidth="1"/>
    <col min="58" max="58" width="3.5703125" customWidth="1"/>
    <col min="59" max="59" width="2.5703125" customWidth="1"/>
    <col min="60" max="60" width="3.5703125" customWidth="1"/>
    <col min="61" max="61" width="2.5703125" customWidth="1"/>
    <col min="62" max="62" width="3.5703125" customWidth="1"/>
    <col min="63" max="63" width="2.5703125" customWidth="1"/>
    <col min="64" max="64" width="3.5703125" customWidth="1"/>
    <col min="65" max="65" width="2.5703125" customWidth="1"/>
    <col min="66" max="66" width="3.5703125" customWidth="1"/>
    <col min="67" max="67" width="2.5703125" customWidth="1"/>
  </cols>
  <sheetData>
    <row r="1" spans="1:67" ht="76.5" customHeight="1" x14ac:dyDescent="0.2">
      <c r="A1" s="1"/>
      <c r="E1" s="16"/>
      <c r="F1" s="194" t="s">
        <v>0</v>
      </c>
      <c r="G1" s="195" t="s">
        <v>1</v>
      </c>
      <c r="H1" s="194" t="s">
        <v>2</v>
      </c>
      <c r="I1" s="195" t="s">
        <v>1</v>
      </c>
      <c r="J1" s="194" t="s">
        <v>3</v>
      </c>
      <c r="K1" s="195" t="s">
        <v>1</v>
      </c>
      <c r="L1" s="194" t="s">
        <v>4</v>
      </c>
      <c r="M1" s="195" t="s">
        <v>1</v>
      </c>
      <c r="N1" s="194" t="s">
        <v>5</v>
      </c>
      <c r="O1" s="195" t="s">
        <v>1</v>
      </c>
      <c r="P1" s="194" t="s">
        <v>6</v>
      </c>
      <c r="Q1" s="195" t="s">
        <v>1</v>
      </c>
      <c r="R1" s="194" t="s">
        <v>7</v>
      </c>
      <c r="S1" s="195" t="s">
        <v>1</v>
      </c>
      <c r="T1" s="194" t="s">
        <v>8</v>
      </c>
      <c r="U1" s="195" t="s">
        <v>1</v>
      </c>
      <c r="V1" s="194" t="s">
        <v>9</v>
      </c>
      <c r="W1" s="195" t="s">
        <v>1</v>
      </c>
      <c r="X1" s="194" t="s">
        <v>10</v>
      </c>
      <c r="Y1" s="195" t="s">
        <v>1</v>
      </c>
      <c r="Z1" s="196" t="s">
        <v>1238</v>
      </c>
      <c r="AA1" s="197" t="s">
        <v>1</v>
      </c>
      <c r="AB1" s="196" t="s">
        <v>11</v>
      </c>
      <c r="AC1" s="197" t="s">
        <v>1</v>
      </c>
      <c r="AD1" s="196" t="s">
        <v>12</v>
      </c>
      <c r="AE1" s="197" t="s">
        <v>1</v>
      </c>
      <c r="AF1" s="196" t="s">
        <v>13</v>
      </c>
      <c r="AG1" s="197" t="s">
        <v>1</v>
      </c>
      <c r="AH1" s="196" t="s">
        <v>14</v>
      </c>
      <c r="AI1" s="197" t="s">
        <v>1</v>
      </c>
      <c r="AJ1" s="196" t="s">
        <v>15</v>
      </c>
      <c r="AK1" s="197" t="s">
        <v>1</v>
      </c>
      <c r="AL1" s="196" t="s">
        <v>16</v>
      </c>
      <c r="AM1" s="197" t="s">
        <v>1</v>
      </c>
      <c r="AN1" s="196" t="s">
        <v>17</v>
      </c>
      <c r="AO1" s="197" t="s">
        <v>1</v>
      </c>
      <c r="AP1" s="196" t="s">
        <v>18</v>
      </c>
      <c r="AQ1" s="197" t="s">
        <v>1</v>
      </c>
      <c r="AR1" s="196" t="s">
        <v>19</v>
      </c>
      <c r="AS1" s="197" t="s">
        <v>1</v>
      </c>
      <c r="AT1" s="196" t="s">
        <v>20</v>
      </c>
      <c r="AU1" s="197" t="s">
        <v>1</v>
      </c>
      <c r="AV1" s="198" t="s">
        <v>21</v>
      </c>
      <c r="AW1" s="199" t="s">
        <v>1</v>
      </c>
      <c r="AX1" s="198" t="s">
        <v>22</v>
      </c>
      <c r="AY1" s="199" t="s">
        <v>1</v>
      </c>
      <c r="AZ1" s="198" t="s">
        <v>23</v>
      </c>
      <c r="BA1" s="199" t="s">
        <v>1</v>
      </c>
      <c r="BB1" s="198" t="s">
        <v>24</v>
      </c>
      <c r="BC1" s="199" t="s">
        <v>1</v>
      </c>
      <c r="BD1" s="198" t="s">
        <v>25</v>
      </c>
      <c r="BE1" s="199" t="s">
        <v>1</v>
      </c>
      <c r="BF1" s="198" t="s">
        <v>26</v>
      </c>
      <c r="BG1" s="199" t="s">
        <v>1</v>
      </c>
      <c r="BH1" s="198" t="s">
        <v>27</v>
      </c>
      <c r="BI1" s="199" t="s">
        <v>1</v>
      </c>
      <c r="BJ1" s="198" t="s">
        <v>28</v>
      </c>
      <c r="BK1" s="199" t="s">
        <v>1</v>
      </c>
      <c r="BL1" s="198" t="s">
        <v>29</v>
      </c>
      <c r="BM1" s="199" t="s">
        <v>1</v>
      </c>
      <c r="BN1" s="198" t="s">
        <v>30</v>
      </c>
      <c r="BO1" s="199" t="s">
        <v>1</v>
      </c>
    </row>
    <row r="2" spans="1:67" ht="12.75" x14ac:dyDescent="0.2">
      <c r="A2" s="1"/>
      <c r="E2" s="200" t="s">
        <v>31</v>
      </c>
      <c r="F2" s="201" t="s">
        <v>32</v>
      </c>
      <c r="G2" s="202"/>
      <c r="H2" s="201" t="s">
        <v>33</v>
      </c>
      <c r="I2" s="202"/>
      <c r="J2" s="201" t="s">
        <v>34</v>
      </c>
      <c r="K2" s="202"/>
      <c r="L2" s="203" t="s">
        <v>35</v>
      </c>
      <c r="M2" s="202"/>
      <c r="N2" s="203" t="s">
        <v>36</v>
      </c>
      <c r="O2" s="202"/>
      <c r="P2" s="203" t="s">
        <v>37</v>
      </c>
      <c r="Q2" s="202"/>
      <c r="R2" s="203" t="s">
        <v>38</v>
      </c>
      <c r="S2" s="202"/>
      <c r="T2" s="203" t="s">
        <v>39</v>
      </c>
      <c r="U2" s="202"/>
      <c r="V2" s="7" t="s">
        <v>40</v>
      </c>
      <c r="W2" s="202"/>
      <c r="X2" s="7" t="s">
        <v>41</v>
      </c>
      <c r="Y2" s="202"/>
      <c r="Z2" s="203" t="s">
        <v>42</v>
      </c>
      <c r="AA2" s="202"/>
      <c r="AB2" s="203" t="s">
        <v>43</v>
      </c>
      <c r="AC2" s="202"/>
      <c r="AD2" s="203" t="s">
        <v>44</v>
      </c>
      <c r="AE2" s="202"/>
      <c r="AF2" s="7" t="s">
        <v>45</v>
      </c>
      <c r="AG2" s="202"/>
      <c r="AH2" s="203" t="s">
        <v>46</v>
      </c>
      <c r="AI2" s="202"/>
      <c r="AJ2" s="7" t="s">
        <v>47</v>
      </c>
      <c r="AK2" s="202"/>
      <c r="AL2" s="203" t="s">
        <v>48</v>
      </c>
      <c r="AM2" s="202"/>
      <c r="AN2" s="203" t="s">
        <v>49</v>
      </c>
      <c r="AO2" s="202"/>
      <c r="AP2" s="201" t="s">
        <v>50</v>
      </c>
      <c r="AQ2" s="202"/>
      <c r="AR2" s="203" t="s">
        <v>51</v>
      </c>
      <c r="AS2" s="202"/>
      <c r="AT2" s="203" t="s">
        <v>52</v>
      </c>
      <c r="AU2" s="202"/>
      <c r="AV2" s="203" t="s">
        <v>53</v>
      </c>
      <c r="AW2" s="202"/>
      <c r="AX2" s="203" t="s">
        <v>54</v>
      </c>
      <c r="AY2" s="202"/>
      <c r="AZ2" s="8" t="s">
        <v>172</v>
      </c>
      <c r="BA2" s="202"/>
      <c r="BB2" s="203" t="s">
        <v>55</v>
      </c>
      <c r="BC2" s="202"/>
      <c r="BD2" s="203" t="s">
        <v>56</v>
      </c>
      <c r="BE2" s="202"/>
      <c r="BF2" s="204" t="s">
        <v>57</v>
      </c>
      <c r="BG2" s="202"/>
      <c r="BH2" s="204" t="s">
        <v>1239</v>
      </c>
      <c r="BI2" s="202"/>
      <c r="BJ2" s="203" t="s">
        <v>58</v>
      </c>
      <c r="BK2" s="202"/>
      <c r="BL2" s="7" t="s">
        <v>59</v>
      </c>
      <c r="BM2" s="202"/>
      <c r="BN2" s="7" t="s">
        <v>60</v>
      </c>
      <c r="BO2" s="202"/>
    </row>
    <row r="3" spans="1:67" ht="12.75" x14ac:dyDescent="0.2">
      <c r="A3" s="205" t="s">
        <v>662</v>
      </c>
      <c r="B3" s="206" t="s">
        <v>664</v>
      </c>
      <c r="C3" s="206" t="s">
        <v>666</v>
      </c>
      <c r="E3" s="200" t="s">
        <v>62</v>
      </c>
      <c r="F3" s="207" t="s">
        <v>63</v>
      </c>
      <c r="G3" s="208"/>
      <c r="H3" s="207" t="s">
        <v>63</v>
      </c>
      <c r="I3" s="208"/>
      <c r="J3" s="207" t="s">
        <v>63</v>
      </c>
      <c r="K3" s="208"/>
      <c r="L3" s="207" t="s">
        <v>63</v>
      </c>
      <c r="M3" s="208"/>
      <c r="N3" s="207" t="s">
        <v>63</v>
      </c>
      <c r="O3" s="208"/>
      <c r="P3" s="204" t="s">
        <v>64</v>
      </c>
      <c r="Q3" s="208"/>
      <c r="R3" s="204" t="s">
        <v>65</v>
      </c>
      <c r="S3" s="208"/>
      <c r="T3" s="207" t="s">
        <v>63</v>
      </c>
      <c r="U3" s="208"/>
      <c r="V3" s="204" t="s">
        <v>66</v>
      </c>
      <c r="W3" s="208"/>
      <c r="X3" s="207" t="s">
        <v>63</v>
      </c>
      <c r="Y3" s="208"/>
      <c r="Z3" s="207" t="s">
        <v>63</v>
      </c>
      <c r="AA3" s="208"/>
      <c r="AB3" s="207" t="s">
        <v>63</v>
      </c>
      <c r="AC3" s="208"/>
      <c r="AD3" s="207" t="s">
        <v>63</v>
      </c>
      <c r="AE3" s="208"/>
      <c r="AF3" s="207" t="s">
        <v>63</v>
      </c>
      <c r="AG3" s="208"/>
      <c r="AH3" s="207" t="s">
        <v>63</v>
      </c>
      <c r="AI3" s="208"/>
      <c r="AJ3" s="9" t="s">
        <v>67</v>
      </c>
      <c r="AK3" s="208"/>
      <c r="AL3" s="204" t="s">
        <v>68</v>
      </c>
      <c r="AM3" s="208"/>
      <c r="AN3" s="204" t="s">
        <v>69</v>
      </c>
      <c r="AO3" s="208"/>
      <c r="AP3" s="9" t="s">
        <v>70</v>
      </c>
      <c r="AQ3" s="208"/>
      <c r="AR3" s="204" t="s">
        <v>71</v>
      </c>
      <c r="AS3" s="208"/>
      <c r="AT3" s="207" t="s">
        <v>63</v>
      </c>
      <c r="AU3" s="208"/>
      <c r="AV3" s="207" t="s">
        <v>63</v>
      </c>
      <c r="AW3" s="208"/>
      <c r="AX3" s="204" t="s">
        <v>72</v>
      </c>
      <c r="AY3" s="208"/>
      <c r="AZ3" s="207" t="s">
        <v>63</v>
      </c>
      <c r="BA3" s="208"/>
      <c r="BB3" s="207" t="s">
        <v>63</v>
      </c>
      <c r="BC3" s="208"/>
      <c r="BD3" s="207" t="s">
        <v>63</v>
      </c>
      <c r="BE3" s="208"/>
      <c r="BF3" s="207" t="s">
        <v>63</v>
      </c>
      <c r="BG3" s="208"/>
      <c r="BH3" s="207" t="s">
        <v>63</v>
      </c>
      <c r="BI3" s="208"/>
      <c r="BJ3" s="9" t="s">
        <v>73</v>
      </c>
      <c r="BK3" s="208"/>
      <c r="BL3" s="9" t="s">
        <v>74</v>
      </c>
      <c r="BM3" s="208"/>
      <c r="BN3" s="204" t="s">
        <v>75</v>
      </c>
      <c r="BO3" s="208"/>
    </row>
    <row r="4" spans="1:67" ht="12.75" x14ac:dyDescent="0.2">
      <c r="A4" s="209">
        <v>100</v>
      </c>
      <c r="B4" s="210" t="s">
        <v>307</v>
      </c>
      <c r="C4" s="211" t="s">
        <v>920</v>
      </c>
      <c r="D4" s="209" t="s">
        <v>921</v>
      </c>
      <c r="E4" s="212" t="s">
        <v>63</v>
      </c>
      <c r="F4" s="213" t="s">
        <v>78</v>
      </c>
      <c r="G4" s="214">
        <v>126</v>
      </c>
      <c r="H4" s="215" t="s">
        <v>78</v>
      </c>
      <c r="I4" s="214">
        <v>61</v>
      </c>
      <c r="J4" s="215" t="s">
        <v>78</v>
      </c>
      <c r="K4" s="214">
        <v>127</v>
      </c>
      <c r="L4" s="215" t="s">
        <v>78</v>
      </c>
      <c r="M4" s="214">
        <v>35</v>
      </c>
      <c r="N4" s="215" t="s">
        <v>78</v>
      </c>
      <c r="O4" s="214">
        <v>321</v>
      </c>
      <c r="P4" s="215" t="s">
        <v>78</v>
      </c>
      <c r="Q4" s="214" t="s">
        <v>79</v>
      </c>
      <c r="R4" s="216" t="s">
        <v>80</v>
      </c>
      <c r="S4" s="214"/>
      <c r="T4" s="215" t="s">
        <v>78</v>
      </c>
      <c r="U4" s="214">
        <v>72</v>
      </c>
      <c r="V4" s="216" t="s">
        <v>80</v>
      </c>
      <c r="W4" s="214"/>
      <c r="X4" s="216" t="s">
        <v>80</v>
      </c>
      <c r="Y4" s="214"/>
      <c r="Z4" s="216" t="s">
        <v>80</v>
      </c>
      <c r="AA4" s="214"/>
      <c r="AB4" s="215" t="s">
        <v>78</v>
      </c>
      <c r="AC4" s="214">
        <v>93</v>
      </c>
      <c r="AD4" s="216" t="s">
        <v>80</v>
      </c>
      <c r="AE4" s="214"/>
      <c r="AF4" s="216" t="s">
        <v>80</v>
      </c>
      <c r="AG4" s="214"/>
      <c r="AH4" s="216" t="s">
        <v>80</v>
      </c>
      <c r="AI4" s="214"/>
      <c r="AJ4" s="215" t="s">
        <v>78</v>
      </c>
      <c r="AK4" s="214" t="s">
        <v>81</v>
      </c>
      <c r="AL4" s="216" t="s">
        <v>80</v>
      </c>
      <c r="AM4" s="214"/>
      <c r="AN4" s="215" t="s">
        <v>78</v>
      </c>
      <c r="AO4" s="214" t="s">
        <v>82</v>
      </c>
      <c r="AP4" s="215" t="s">
        <v>78</v>
      </c>
      <c r="AQ4" s="214" t="s">
        <v>79</v>
      </c>
      <c r="AR4" s="216" t="s">
        <v>80</v>
      </c>
      <c r="AS4" s="214"/>
      <c r="AT4" s="215" t="s">
        <v>78</v>
      </c>
      <c r="AU4" s="214">
        <v>125</v>
      </c>
      <c r="AV4" s="216" t="s">
        <v>80</v>
      </c>
      <c r="AW4" s="214"/>
      <c r="AX4" s="216" t="s">
        <v>80</v>
      </c>
      <c r="AY4" s="214"/>
      <c r="AZ4" s="215" t="s">
        <v>78</v>
      </c>
      <c r="BA4" s="214" t="s">
        <v>81</v>
      </c>
      <c r="BB4" s="215" t="s">
        <v>78</v>
      </c>
      <c r="BC4" s="214">
        <v>117</v>
      </c>
      <c r="BD4" s="215" t="s">
        <v>78</v>
      </c>
      <c r="BE4" s="214">
        <v>145</v>
      </c>
      <c r="BF4" s="215" t="s">
        <v>78</v>
      </c>
      <c r="BG4" s="214" t="s">
        <v>84</v>
      </c>
      <c r="BH4" s="215" t="s">
        <v>78</v>
      </c>
      <c r="BI4" s="214" t="s">
        <v>85</v>
      </c>
      <c r="BJ4" s="215" t="s">
        <v>80</v>
      </c>
      <c r="BK4" s="214"/>
      <c r="BL4" s="216" t="s">
        <v>80</v>
      </c>
      <c r="BM4" s="214"/>
      <c r="BN4" s="215" t="s">
        <v>78</v>
      </c>
      <c r="BO4" s="214" t="s">
        <v>81</v>
      </c>
    </row>
    <row r="5" spans="1:67" ht="12.75" x14ac:dyDescent="0.2">
      <c r="A5" s="209">
        <v>101</v>
      </c>
      <c r="B5" s="210" t="s">
        <v>307</v>
      </c>
      <c r="C5" s="211" t="s">
        <v>925</v>
      </c>
      <c r="D5" s="209" t="s">
        <v>77</v>
      </c>
      <c r="E5" s="212" t="s">
        <v>63</v>
      </c>
      <c r="F5" s="217" t="s">
        <v>80</v>
      </c>
      <c r="G5" s="218"/>
      <c r="H5" s="216" t="s">
        <v>80</v>
      </c>
      <c r="I5" s="218"/>
      <c r="J5" s="216" t="s">
        <v>80</v>
      </c>
      <c r="K5" s="218"/>
      <c r="L5" s="216" t="s">
        <v>80</v>
      </c>
      <c r="M5" s="218"/>
      <c r="N5" s="216" t="s">
        <v>80</v>
      </c>
      <c r="O5" s="218"/>
      <c r="P5" s="216" t="s">
        <v>80</v>
      </c>
      <c r="Q5" s="218"/>
      <c r="R5" s="216" t="s">
        <v>80</v>
      </c>
      <c r="S5" s="218"/>
      <c r="T5" s="216" t="s">
        <v>80</v>
      </c>
      <c r="U5" s="218"/>
      <c r="V5" s="216" t="s">
        <v>80</v>
      </c>
      <c r="W5" s="218"/>
      <c r="X5" s="216" t="s">
        <v>80</v>
      </c>
      <c r="Y5" s="218"/>
      <c r="Z5" s="216" t="s">
        <v>80</v>
      </c>
      <c r="AA5" s="218"/>
      <c r="AB5" s="216" t="s">
        <v>80</v>
      </c>
      <c r="AC5" s="218"/>
      <c r="AD5" s="216" t="s">
        <v>80</v>
      </c>
      <c r="AE5" s="218"/>
      <c r="AF5" s="216" t="s">
        <v>80</v>
      </c>
      <c r="AG5" s="218"/>
      <c r="AH5" s="216" t="s">
        <v>80</v>
      </c>
      <c r="AI5" s="218"/>
      <c r="AJ5" s="216" t="s">
        <v>80</v>
      </c>
      <c r="AK5" s="218"/>
      <c r="AL5" s="216" t="s">
        <v>80</v>
      </c>
      <c r="AM5" s="218"/>
      <c r="AN5" s="216" t="s">
        <v>80</v>
      </c>
      <c r="AO5" s="218"/>
      <c r="AP5" s="216" t="s">
        <v>80</v>
      </c>
      <c r="AQ5" s="218"/>
      <c r="AR5" s="216" t="s">
        <v>80</v>
      </c>
      <c r="AS5" s="218"/>
      <c r="AT5" s="216" t="s">
        <v>80</v>
      </c>
      <c r="AU5" s="218"/>
      <c r="AV5" s="216" t="s">
        <v>80</v>
      </c>
      <c r="AW5" s="218"/>
      <c r="AX5" s="216" t="s">
        <v>80</v>
      </c>
      <c r="AY5" s="218"/>
      <c r="AZ5" s="216" t="s">
        <v>80</v>
      </c>
      <c r="BA5" s="218"/>
      <c r="BB5" s="216" t="s">
        <v>80</v>
      </c>
      <c r="BC5" s="218"/>
      <c r="BD5" s="216" t="s">
        <v>80</v>
      </c>
      <c r="BE5" s="218"/>
      <c r="BF5" s="216" t="s">
        <v>80</v>
      </c>
      <c r="BG5" s="218"/>
      <c r="BH5" s="216" t="s">
        <v>80</v>
      </c>
      <c r="BI5" s="218"/>
      <c r="BJ5" s="216" t="s">
        <v>80</v>
      </c>
      <c r="BK5" s="218"/>
      <c r="BL5" s="216" t="s">
        <v>80</v>
      </c>
      <c r="BM5" s="218"/>
      <c r="BN5" s="216" t="s">
        <v>80</v>
      </c>
      <c r="BO5" s="218"/>
    </row>
    <row r="6" spans="1:67" ht="12.75" x14ac:dyDescent="0.2">
      <c r="A6" s="209">
        <v>102</v>
      </c>
      <c r="B6" s="210" t="s">
        <v>307</v>
      </c>
      <c r="C6" s="211" t="s">
        <v>88</v>
      </c>
      <c r="D6" s="209" t="s">
        <v>77</v>
      </c>
      <c r="E6" s="212" t="s">
        <v>63</v>
      </c>
      <c r="F6" s="217" t="s">
        <v>80</v>
      </c>
      <c r="G6" s="218"/>
      <c r="H6" s="216" t="s">
        <v>80</v>
      </c>
      <c r="I6" s="218"/>
      <c r="J6" s="216" t="s">
        <v>80</v>
      </c>
      <c r="K6" s="218"/>
      <c r="L6" s="216" t="s">
        <v>80</v>
      </c>
      <c r="M6" s="218"/>
      <c r="N6" s="215" t="s">
        <v>78</v>
      </c>
      <c r="O6" s="214">
        <v>321</v>
      </c>
      <c r="P6" s="215" t="s">
        <v>80</v>
      </c>
      <c r="Q6" s="214"/>
      <c r="R6" s="216" t="s">
        <v>80</v>
      </c>
      <c r="S6" s="218"/>
      <c r="T6" s="216" t="s">
        <v>80</v>
      </c>
      <c r="U6" s="218"/>
      <c r="V6" s="216" t="s">
        <v>80</v>
      </c>
      <c r="W6" s="218"/>
      <c r="X6" s="216" t="s">
        <v>80</v>
      </c>
      <c r="Y6" s="218"/>
      <c r="Z6" s="216" t="s">
        <v>80</v>
      </c>
      <c r="AA6" s="218"/>
      <c r="AB6" s="216" t="s">
        <v>80</v>
      </c>
      <c r="AC6" s="218"/>
      <c r="AD6" s="216" t="s">
        <v>80</v>
      </c>
      <c r="AE6" s="218"/>
      <c r="AF6" s="216" t="s">
        <v>80</v>
      </c>
      <c r="AG6" s="218"/>
      <c r="AH6" s="216" t="s">
        <v>80</v>
      </c>
      <c r="AI6" s="218"/>
      <c r="AJ6" s="216" t="s">
        <v>80</v>
      </c>
      <c r="AK6" s="218"/>
      <c r="AL6" s="216" t="s">
        <v>80</v>
      </c>
      <c r="AM6" s="218"/>
      <c r="AN6" s="216" t="s">
        <v>80</v>
      </c>
      <c r="AO6" s="218"/>
      <c r="AP6" s="216" t="s">
        <v>80</v>
      </c>
      <c r="AQ6" s="218"/>
      <c r="AR6" s="216" t="s">
        <v>80</v>
      </c>
      <c r="AS6" s="218"/>
      <c r="AT6" s="216" t="s">
        <v>80</v>
      </c>
      <c r="AU6" s="218"/>
      <c r="AV6" s="216" t="s">
        <v>80</v>
      </c>
      <c r="AW6" s="218"/>
      <c r="AX6" s="216" t="s">
        <v>80</v>
      </c>
      <c r="AY6" s="218"/>
      <c r="AZ6" s="216" t="s">
        <v>80</v>
      </c>
      <c r="BA6" s="218"/>
      <c r="BB6" s="216" t="s">
        <v>80</v>
      </c>
      <c r="BC6" s="218"/>
      <c r="BD6" s="216" t="s">
        <v>80</v>
      </c>
      <c r="BE6" s="218"/>
      <c r="BF6" s="216" t="s">
        <v>80</v>
      </c>
      <c r="BG6" s="218"/>
      <c r="BH6" s="216" t="s">
        <v>80</v>
      </c>
      <c r="BI6" s="218"/>
      <c r="BJ6" s="216" t="s">
        <v>80</v>
      </c>
      <c r="BK6" s="218"/>
      <c r="BL6" s="216" t="s">
        <v>80</v>
      </c>
      <c r="BM6" s="218"/>
      <c r="BN6" s="215" t="s">
        <v>78</v>
      </c>
      <c r="BO6" s="214" t="s">
        <v>81</v>
      </c>
    </row>
    <row r="7" spans="1:67" ht="12.75" x14ac:dyDescent="0.2">
      <c r="A7" s="209">
        <v>103</v>
      </c>
      <c r="B7" s="210" t="s">
        <v>307</v>
      </c>
      <c r="C7" s="211" t="s">
        <v>928</v>
      </c>
      <c r="D7" s="209" t="s">
        <v>63</v>
      </c>
      <c r="E7" s="212" t="s">
        <v>63</v>
      </c>
      <c r="F7" s="217" t="s">
        <v>80</v>
      </c>
      <c r="G7" s="218"/>
      <c r="H7" s="216" t="s">
        <v>80</v>
      </c>
      <c r="I7" s="218"/>
      <c r="J7" s="216" t="s">
        <v>80</v>
      </c>
      <c r="K7" s="218"/>
      <c r="L7" s="216" t="s">
        <v>80</v>
      </c>
      <c r="M7" s="218"/>
      <c r="N7" s="215" t="s">
        <v>78</v>
      </c>
      <c r="O7" s="214" t="s">
        <v>1240</v>
      </c>
      <c r="P7" s="215" t="s">
        <v>78</v>
      </c>
      <c r="Q7" s="214" t="s">
        <v>1241</v>
      </c>
      <c r="R7" s="216" t="s">
        <v>80</v>
      </c>
      <c r="S7" s="218"/>
      <c r="T7" s="216" t="s">
        <v>80</v>
      </c>
      <c r="U7" s="218"/>
      <c r="V7" s="216" t="s">
        <v>80</v>
      </c>
      <c r="W7" s="218"/>
      <c r="X7" s="216" t="s">
        <v>80</v>
      </c>
      <c r="Y7" s="218"/>
      <c r="Z7" s="215" t="s">
        <v>78</v>
      </c>
      <c r="AA7" s="214">
        <v>51</v>
      </c>
      <c r="AB7" s="216" t="s">
        <v>80</v>
      </c>
      <c r="AC7" s="218"/>
      <c r="AD7" s="215" t="s">
        <v>78</v>
      </c>
      <c r="AE7" s="214">
        <v>149</v>
      </c>
      <c r="AF7" s="216" t="s">
        <v>80</v>
      </c>
      <c r="AG7" s="218"/>
      <c r="AH7" s="216" t="s">
        <v>80</v>
      </c>
      <c r="AI7" s="218"/>
      <c r="AJ7" s="215" t="s">
        <v>80</v>
      </c>
      <c r="AK7" s="214"/>
      <c r="AL7" s="215" t="s">
        <v>78</v>
      </c>
      <c r="AM7" s="214" t="s">
        <v>93</v>
      </c>
      <c r="AN7" s="215" t="s">
        <v>78</v>
      </c>
      <c r="AO7" s="214" t="s">
        <v>135</v>
      </c>
      <c r="AP7" s="216" t="s">
        <v>80</v>
      </c>
      <c r="AQ7" s="218"/>
      <c r="AR7" s="215" t="s">
        <v>78</v>
      </c>
      <c r="AS7" s="214" t="s">
        <v>136</v>
      </c>
      <c r="AT7" s="215" t="s">
        <v>78</v>
      </c>
      <c r="AU7" s="214">
        <v>126</v>
      </c>
      <c r="AV7" s="215" t="s">
        <v>78</v>
      </c>
      <c r="AW7" s="214">
        <v>98</v>
      </c>
      <c r="AX7" s="216" t="s">
        <v>80</v>
      </c>
      <c r="AY7" s="218"/>
      <c r="AZ7" s="215" t="s">
        <v>78</v>
      </c>
      <c r="BA7" s="214" t="s">
        <v>93</v>
      </c>
      <c r="BB7" s="216" t="s">
        <v>80</v>
      </c>
      <c r="BC7" s="218"/>
      <c r="BD7" s="216" t="s">
        <v>80</v>
      </c>
      <c r="BE7" s="218"/>
      <c r="BF7" s="215" t="s">
        <v>78</v>
      </c>
      <c r="BG7" s="214" t="s">
        <v>84</v>
      </c>
      <c r="BH7" s="215" t="s">
        <v>78</v>
      </c>
      <c r="BI7" s="214" t="s">
        <v>96</v>
      </c>
      <c r="BJ7" s="215" t="s">
        <v>78</v>
      </c>
      <c r="BK7" s="214" t="s">
        <v>1242</v>
      </c>
      <c r="BL7" s="215" t="s">
        <v>78</v>
      </c>
      <c r="BM7" s="214" t="s">
        <v>98</v>
      </c>
      <c r="BN7" s="215" t="s">
        <v>78</v>
      </c>
      <c r="BO7" s="214" t="s">
        <v>81</v>
      </c>
    </row>
    <row r="8" spans="1:67" ht="12.75" x14ac:dyDescent="0.2">
      <c r="A8" s="219">
        <v>104</v>
      </c>
      <c r="B8" s="220" t="s">
        <v>307</v>
      </c>
      <c r="C8" s="221" t="s">
        <v>929</v>
      </c>
      <c r="D8" s="219" t="s">
        <v>863</v>
      </c>
      <c r="E8" s="222" t="s">
        <v>63</v>
      </c>
      <c r="F8" s="223" t="s">
        <v>80</v>
      </c>
      <c r="G8" s="224"/>
      <c r="H8" s="225" t="s">
        <v>80</v>
      </c>
      <c r="I8" s="224"/>
      <c r="J8" s="225" t="s">
        <v>80</v>
      </c>
      <c r="K8" s="224"/>
      <c r="L8" s="225" t="s">
        <v>80</v>
      </c>
      <c r="M8" s="224"/>
      <c r="N8" s="225" t="s">
        <v>80</v>
      </c>
      <c r="O8" s="224"/>
      <c r="P8" s="225" t="s">
        <v>80</v>
      </c>
      <c r="Q8" s="224"/>
      <c r="R8" s="225" t="s">
        <v>80</v>
      </c>
      <c r="S8" s="224"/>
      <c r="T8" s="225" t="s">
        <v>80</v>
      </c>
      <c r="U8" s="224"/>
      <c r="V8" s="225" t="s">
        <v>80</v>
      </c>
      <c r="W8" s="224"/>
      <c r="X8" s="225" t="s">
        <v>80</v>
      </c>
      <c r="Y8" s="224"/>
      <c r="Z8" s="225" t="s">
        <v>80</v>
      </c>
      <c r="AA8" s="224"/>
      <c r="AB8" s="225" t="s">
        <v>80</v>
      </c>
      <c r="AC8" s="224"/>
      <c r="AD8" s="225" t="s">
        <v>80</v>
      </c>
      <c r="AE8" s="224"/>
      <c r="AF8" s="225" t="s">
        <v>80</v>
      </c>
      <c r="AG8" s="224"/>
      <c r="AH8" s="225" t="s">
        <v>80</v>
      </c>
      <c r="AI8" s="224"/>
      <c r="AJ8" s="225" t="s">
        <v>80</v>
      </c>
      <c r="AK8" s="224"/>
      <c r="AL8" s="225" t="s">
        <v>80</v>
      </c>
      <c r="AM8" s="224"/>
      <c r="AN8" s="225" t="s">
        <v>80</v>
      </c>
      <c r="AO8" s="224"/>
      <c r="AP8" s="225" t="s">
        <v>80</v>
      </c>
      <c r="AQ8" s="224"/>
      <c r="AR8" s="225" t="s">
        <v>80</v>
      </c>
      <c r="AS8" s="224"/>
      <c r="AT8" s="225" t="s">
        <v>80</v>
      </c>
      <c r="AU8" s="224"/>
      <c r="AV8" s="225" t="s">
        <v>80</v>
      </c>
      <c r="AW8" s="224"/>
      <c r="AX8" s="225" t="s">
        <v>80</v>
      </c>
      <c r="AY8" s="224"/>
      <c r="AZ8" s="225" t="s">
        <v>80</v>
      </c>
      <c r="BA8" s="224"/>
      <c r="BB8" s="225" t="s">
        <v>80</v>
      </c>
      <c r="BC8" s="224"/>
      <c r="BD8" s="225" t="s">
        <v>80</v>
      </c>
      <c r="BE8" s="224"/>
      <c r="BF8" s="225" t="s">
        <v>80</v>
      </c>
      <c r="BG8" s="224"/>
      <c r="BH8" s="225" t="s">
        <v>80</v>
      </c>
      <c r="BI8" s="224"/>
      <c r="BJ8" s="225" t="s">
        <v>80</v>
      </c>
      <c r="BK8" s="224"/>
      <c r="BL8" s="225" t="s">
        <v>80</v>
      </c>
      <c r="BM8" s="224"/>
      <c r="BN8" s="225" t="s">
        <v>80</v>
      </c>
      <c r="BO8" s="224"/>
    </row>
    <row r="9" spans="1:67" ht="12.75" x14ac:dyDescent="0.2">
      <c r="A9" s="209">
        <v>105</v>
      </c>
      <c r="B9" s="210" t="s">
        <v>307</v>
      </c>
      <c r="C9" s="211" t="s">
        <v>934</v>
      </c>
      <c r="D9" s="209" t="s">
        <v>90</v>
      </c>
      <c r="E9" s="212" t="s">
        <v>204</v>
      </c>
      <c r="F9" s="217" t="s">
        <v>80</v>
      </c>
      <c r="G9" s="218"/>
      <c r="H9" s="216" t="s">
        <v>80</v>
      </c>
      <c r="I9" s="218"/>
      <c r="J9" s="216" t="s">
        <v>80</v>
      </c>
      <c r="K9" s="218"/>
      <c r="L9" s="216" t="s">
        <v>80</v>
      </c>
      <c r="M9" s="218"/>
      <c r="N9" s="216" t="s">
        <v>80</v>
      </c>
      <c r="O9" s="218"/>
      <c r="P9" s="216" t="s">
        <v>80</v>
      </c>
      <c r="Q9" s="218"/>
      <c r="R9" s="216" t="s">
        <v>80</v>
      </c>
      <c r="S9" s="218"/>
      <c r="T9" s="216" t="s">
        <v>80</v>
      </c>
      <c r="U9" s="218"/>
      <c r="V9" s="216" t="s">
        <v>80</v>
      </c>
      <c r="W9" s="218"/>
      <c r="X9" s="216" t="s">
        <v>80</v>
      </c>
      <c r="Y9" s="218"/>
      <c r="Z9" s="216" t="s">
        <v>80</v>
      </c>
      <c r="AA9" s="218"/>
      <c r="AB9" s="216" t="s">
        <v>80</v>
      </c>
      <c r="AC9" s="218"/>
      <c r="AD9" s="215" t="s">
        <v>78</v>
      </c>
      <c r="AE9" s="214">
        <v>149</v>
      </c>
      <c r="AF9" s="216" t="s">
        <v>80</v>
      </c>
      <c r="AG9" s="218"/>
      <c r="AH9" s="216" t="s">
        <v>80</v>
      </c>
      <c r="AI9" s="218"/>
      <c r="AJ9" s="215" t="s">
        <v>80</v>
      </c>
      <c r="AK9" s="218"/>
      <c r="AL9" s="215" t="s">
        <v>78</v>
      </c>
      <c r="AM9" s="214" t="s">
        <v>93</v>
      </c>
      <c r="AN9" s="216" t="s">
        <v>80</v>
      </c>
      <c r="AO9" s="218"/>
      <c r="AP9" s="216" t="s">
        <v>80</v>
      </c>
      <c r="AQ9" s="218"/>
      <c r="AR9" s="216" t="s">
        <v>80</v>
      </c>
      <c r="AS9" s="218"/>
      <c r="AT9" s="216" t="s">
        <v>80</v>
      </c>
      <c r="AU9" s="218"/>
      <c r="AV9" s="216" t="s">
        <v>80</v>
      </c>
      <c r="AW9" s="218"/>
      <c r="AX9" s="216" t="s">
        <v>80</v>
      </c>
      <c r="AY9" s="218"/>
      <c r="AZ9" s="216" t="s">
        <v>80</v>
      </c>
      <c r="BA9" s="218"/>
      <c r="BB9" s="216" t="s">
        <v>80</v>
      </c>
      <c r="BC9" s="218"/>
      <c r="BD9" s="216" t="s">
        <v>80</v>
      </c>
      <c r="BE9" s="218"/>
      <c r="BF9" s="216" t="s">
        <v>80</v>
      </c>
      <c r="BG9" s="218"/>
      <c r="BH9" s="216" t="s">
        <v>80</v>
      </c>
      <c r="BI9" s="218"/>
      <c r="BJ9" s="216" t="s">
        <v>80</v>
      </c>
      <c r="BK9" s="218"/>
      <c r="BL9" s="216" t="s">
        <v>80</v>
      </c>
      <c r="BM9" s="218"/>
      <c r="BN9" s="215" t="s">
        <v>80</v>
      </c>
      <c r="BO9" s="214"/>
    </row>
    <row r="10" spans="1:67" ht="12.75" x14ac:dyDescent="0.2">
      <c r="A10" s="209">
        <v>106</v>
      </c>
      <c r="B10" s="210" t="s">
        <v>307</v>
      </c>
      <c r="C10" s="211" t="s">
        <v>934</v>
      </c>
      <c r="D10" s="209" t="s">
        <v>90</v>
      </c>
      <c r="E10" s="212" t="s">
        <v>935</v>
      </c>
      <c r="F10" s="217" t="s">
        <v>80</v>
      </c>
      <c r="G10" s="218"/>
      <c r="H10" s="216" t="s">
        <v>80</v>
      </c>
      <c r="I10" s="218"/>
      <c r="J10" s="216" t="s">
        <v>80</v>
      </c>
      <c r="K10" s="218"/>
      <c r="L10" s="216" t="s">
        <v>80</v>
      </c>
      <c r="M10" s="218"/>
      <c r="N10" s="216" t="s">
        <v>80</v>
      </c>
      <c r="O10" s="218"/>
      <c r="P10" s="216" t="s">
        <v>80</v>
      </c>
      <c r="Q10" s="218"/>
      <c r="R10" s="216" t="s">
        <v>80</v>
      </c>
      <c r="S10" s="218"/>
      <c r="T10" s="216" t="s">
        <v>80</v>
      </c>
      <c r="U10" s="218"/>
      <c r="V10" s="216" t="s">
        <v>80</v>
      </c>
      <c r="W10" s="218"/>
      <c r="X10" s="216" t="s">
        <v>80</v>
      </c>
      <c r="Y10" s="218"/>
      <c r="Z10" s="216" t="s">
        <v>80</v>
      </c>
      <c r="AA10" s="218"/>
      <c r="AB10" s="216" t="s">
        <v>80</v>
      </c>
      <c r="AC10" s="218"/>
      <c r="AD10" s="215" t="s">
        <v>78</v>
      </c>
      <c r="AE10" s="214">
        <v>149</v>
      </c>
      <c r="AF10" s="216" t="s">
        <v>80</v>
      </c>
      <c r="AG10" s="218"/>
      <c r="AH10" s="216" t="s">
        <v>80</v>
      </c>
      <c r="AI10" s="218"/>
      <c r="AJ10" s="216" t="s">
        <v>80</v>
      </c>
      <c r="AK10" s="218"/>
      <c r="AL10" s="215" t="s">
        <v>78</v>
      </c>
      <c r="AM10" s="214" t="s">
        <v>93</v>
      </c>
      <c r="AN10" s="216" t="s">
        <v>80</v>
      </c>
      <c r="AO10" s="218"/>
      <c r="AP10" s="216" t="s">
        <v>80</v>
      </c>
      <c r="AQ10" s="218"/>
      <c r="AR10" s="216" t="s">
        <v>80</v>
      </c>
      <c r="AS10" s="218"/>
      <c r="AT10" s="216" t="s">
        <v>80</v>
      </c>
      <c r="AU10" s="218"/>
      <c r="AV10" s="216" t="s">
        <v>80</v>
      </c>
      <c r="AW10" s="218"/>
      <c r="AX10" s="216" t="s">
        <v>80</v>
      </c>
      <c r="AY10" s="218"/>
      <c r="AZ10" s="216" t="s">
        <v>80</v>
      </c>
      <c r="BA10" s="218"/>
      <c r="BB10" s="216" t="s">
        <v>80</v>
      </c>
      <c r="BC10" s="218"/>
      <c r="BD10" s="216" t="s">
        <v>80</v>
      </c>
      <c r="BE10" s="218"/>
      <c r="BF10" s="216" t="s">
        <v>80</v>
      </c>
      <c r="BG10" s="218"/>
      <c r="BH10" s="216" t="s">
        <v>80</v>
      </c>
      <c r="BI10" s="218"/>
      <c r="BJ10" s="216" t="s">
        <v>80</v>
      </c>
      <c r="BK10" s="218"/>
      <c r="BL10" s="216" t="s">
        <v>80</v>
      </c>
      <c r="BM10" s="218"/>
      <c r="BN10" s="215" t="s">
        <v>80</v>
      </c>
      <c r="BO10" s="214"/>
    </row>
    <row r="11" spans="1:67" ht="12.75" x14ac:dyDescent="0.2">
      <c r="A11" s="209">
        <v>107</v>
      </c>
      <c r="B11" s="210" t="s">
        <v>307</v>
      </c>
      <c r="C11" s="211" t="s">
        <v>934</v>
      </c>
      <c r="D11" s="209" t="s">
        <v>90</v>
      </c>
      <c r="E11" s="212" t="s">
        <v>686</v>
      </c>
      <c r="F11" s="217" t="s">
        <v>80</v>
      </c>
      <c r="G11" s="218"/>
      <c r="H11" s="216" t="s">
        <v>80</v>
      </c>
      <c r="I11" s="218"/>
      <c r="J11" s="216" t="s">
        <v>80</v>
      </c>
      <c r="K11" s="218"/>
      <c r="L11" s="216" t="s">
        <v>80</v>
      </c>
      <c r="M11" s="218"/>
      <c r="N11" s="216" t="s">
        <v>80</v>
      </c>
      <c r="O11" s="218"/>
      <c r="P11" s="216" t="s">
        <v>80</v>
      </c>
      <c r="Q11" s="218"/>
      <c r="R11" s="216" t="s">
        <v>80</v>
      </c>
      <c r="S11" s="218"/>
      <c r="T11" s="216" t="s">
        <v>80</v>
      </c>
      <c r="U11" s="218"/>
      <c r="V11" s="216" t="s">
        <v>80</v>
      </c>
      <c r="W11" s="218"/>
      <c r="X11" s="216" t="s">
        <v>80</v>
      </c>
      <c r="Y11" s="218"/>
      <c r="Z11" s="216" t="s">
        <v>80</v>
      </c>
      <c r="AA11" s="218"/>
      <c r="AB11" s="216" t="s">
        <v>80</v>
      </c>
      <c r="AC11" s="218"/>
      <c r="AD11" s="215" t="s">
        <v>78</v>
      </c>
      <c r="AE11" s="214">
        <v>149</v>
      </c>
      <c r="AF11" s="216" t="s">
        <v>80</v>
      </c>
      <c r="AG11" s="218"/>
      <c r="AH11" s="216" t="s">
        <v>80</v>
      </c>
      <c r="AI11" s="218"/>
      <c r="AJ11" s="216" t="s">
        <v>80</v>
      </c>
      <c r="AK11" s="218"/>
      <c r="AL11" s="216" t="s">
        <v>80</v>
      </c>
      <c r="AM11" s="218"/>
      <c r="AN11" s="216" t="s">
        <v>80</v>
      </c>
      <c r="AO11" s="218"/>
      <c r="AP11" s="216" t="s">
        <v>80</v>
      </c>
      <c r="AQ11" s="218"/>
      <c r="AR11" s="215" t="s">
        <v>80</v>
      </c>
      <c r="AS11" s="214"/>
      <c r="AT11" s="216" t="s">
        <v>80</v>
      </c>
      <c r="AU11" s="218"/>
      <c r="AV11" s="216" t="s">
        <v>80</v>
      </c>
      <c r="AW11" s="218"/>
      <c r="AX11" s="216" t="s">
        <v>80</v>
      </c>
      <c r="AY11" s="218"/>
      <c r="AZ11" s="216" t="s">
        <v>80</v>
      </c>
      <c r="BA11" s="218"/>
      <c r="BB11" s="216" t="s">
        <v>80</v>
      </c>
      <c r="BC11" s="218"/>
      <c r="BD11" s="216" t="s">
        <v>80</v>
      </c>
      <c r="BE11" s="218"/>
      <c r="BF11" s="216" t="s">
        <v>80</v>
      </c>
      <c r="BG11" s="218"/>
      <c r="BH11" s="216" t="s">
        <v>80</v>
      </c>
      <c r="BI11" s="218"/>
      <c r="BJ11" s="216" t="s">
        <v>80</v>
      </c>
      <c r="BK11" s="218"/>
      <c r="BL11" s="216" t="s">
        <v>80</v>
      </c>
      <c r="BM11" s="218"/>
      <c r="BN11" s="215" t="s">
        <v>80</v>
      </c>
      <c r="BO11" s="214"/>
    </row>
    <row r="12" spans="1:67" ht="12.75" x14ac:dyDescent="0.2">
      <c r="A12" s="209">
        <v>108</v>
      </c>
      <c r="B12" s="210" t="s">
        <v>307</v>
      </c>
      <c r="C12" s="211" t="s">
        <v>937</v>
      </c>
      <c r="D12" s="209" t="s">
        <v>863</v>
      </c>
      <c r="E12" s="212" t="s">
        <v>938</v>
      </c>
      <c r="F12" s="217" t="s">
        <v>80</v>
      </c>
      <c r="G12" s="218"/>
      <c r="H12" s="216" t="s">
        <v>80</v>
      </c>
      <c r="I12" s="218"/>
      <c r="J12" s="216" t="s">
        <v>80</v>
      </c>
      <c r="K12" s="218"/>
      <c r="L12" s="216" t="s">
        <v>80</v>
      </c>
      <c r="M12" s="218"/>
      <c r="N12" s="216" t="s">
        <v>80</v>
      </c>
      <c r="O12" s="218"/>
      <c r="P12" s="216" t="s">
        <v>80</v>
      </c>
      <c r="Q12" s="218"/>
      <c r="R12" s="216" t="s">
        <v>80</v>
      </c>
      <c r="S12" s="218"/>
      <c r="T12" s="216" t="s">
        <v>80</v>
      </c>
      <c r="U12" s="218"/>
      <c r="V12" s="216" t="s">
        <v>80</v>
      </c>
      <c r="W12" s="218"/>
      <c r="X12" s="216" t="s">
        <v>80</v>
      </c>
      <c r="Y12" s="218"/>
      <c r="Z12" s="216" t="s">
        <v>80</v>
      </c>
      <c r="AA12" s="218"/>
      <c r="AB12" s="216" t="s">
        <v>80</v>
      </c>
      <c r="AC12" s="218"/>
      <c r="AD12" s="216" t="s">
        <v>80</v>
      </c>
      <c r="AE12" s="218"/>
      <c r="AF12" s="216" t="s">
        <v>80</v>
      </c>
      <c r="AG12" s="218"/>
      <c r="AH12" s="216" t="s">
        <v>80</v>
      </c>
      <c r="AI12" s="218"/>
      <c r="AJ12" s="216" t="s">
        <v>80</v>
      </c>
      <c r="AK12" s="218"/>
      <c r="AL12" s="216" t="s">
        <v>80</v>
      </c>
      <c r="AM12" s="218"/>
      <c r="AN12" s="216" t="s">
        <v>80</v>
      </c>
      <c r="AO12" s="218"/>
      <c r="AP12" s="216" t="s">
        <v>80</v>
      </c>
      <c r="AQ12" s="218"/>
      <c r="AR12" s="216" t="s">
        <v>80</v>
      </c>
      <c r="AS12" s="218"/>
      <c r="AT12" s="216" t="s">
        <v>80</v>
      </c>
      <c r="AU12" s="218"/>
      <c r="AV12" s="216" t="s">
        <v>80</v>
      </c>
      <c r="AW12" s="218"/>
      <c r="AX12" s="216" t="s">
        <v>80</v>
      </c>
      <c r="AY12" s="218"/>
      <c r="AZ12" s="216" t="s">
        <v>80</v>
      </c>
      <c r="BA12" s="218"/>
      <c r="BB12" s="216" t="s">
        <v>80</v>
      </c>
      <c r="BC12" s="218"/>
      <c r="BD12" s="216" t="s">
        <v>80</v>
      </c>
      <c r="BE12" s="218"/>
      <c r="BF12" s="216" t="s">
        <v>80</v>
      </c>
      <c r="BG12" s="218"/>
      <c r="BH12" s="216" t="s">
        <v>80</v>
      </c>
      <c r="BI12" s="218"/>
      <c r="BJ12" s="216" t="s">
        <v>80</v>
      </c>
      <c r="BK12" s="218"/>
      <c r="BL12" s="216" t="s">
        <v>80</v>
      </c>
      <c r="BM12" s="218"/>
      <c r="BN12" s="216" t="s">
        <v>80</v>
      </c>
      <c r="BO12" s="218"/>
    </row>
    <row r="13" spans="1:67" ht="12.75" x14ac:dyDescent="0.2">
      <c r="A13" s="209">
        <v>109</v>
      </c>
      <c r="B13" s="210" t="s">
        <v>307</v>
      </c>
      <c r="C13" s="211" t="s">
        <v>939</v>
      </c>
      <c r="D13" s="209" t="s">
        <v>90</v>
      </c>
      <c r="E13" s="212">
        <v>2025</v>
      </c>
      <c r="F13" s="217" t="s">
        <v>80</v>
      </c>
      <c r="G13" s="218"/>
      <c r="H13" s="216" t="s">
        <v>80</v>
      </c>
      <c r="I13" s="218"/>
      <c r="J13" s="216" t="s">
        <v>80</v>
      </c>
      <c r="K13" s="218"/>
      <c r="L13" s="216" t="s">
        <v>80</v>
      </c>
      <c r="M13" s="218"/>
      <c r="N13" s="216" t="s">
        <v>80</v>
      </c>
      <c r="O13" s="218"/>
      <c r="P13" s="216" t="s">
        <v>80</v>
      </c>
      <c r="Q13" s="218"/>
      <c r="R13" s="216" t="s">
        <v>80</v>
      </c>
      <c r="S13" s="218"/>
      <c r="T13" s="216" t="s">
        <v>80</v>
      </c>
      <c r="U13" s="218"/>
      <c r="V13" s="216" t="s">
        <v>80</v>
      </c>
      <c r="W13" s="218"/>
      <c r="X13" s="216" t="s">
        <v>80</v>
      </c>
      <c r="Y13" s="218"/>
      <c r="Z13" s="216" t="s">
        <v>80</v>
      </c>
      <c r="AA13" s="218"/>
      <c r="AB13" s="216" t="s">
        <v>80</v>
      </c>
      <c r="AC13" s="218"/>
      <c r="AD13" s="216" t="s">
        <v>80</v>
      </c>
      <c r="AE13" s="218"/>
      <c r="AF13" s="216" t="s">
        <v>80</v>
      </c>
      <c r="AG13" s="218"/>
      <c r="AH13" s="216" t="s">
        <v>80</v>
      </c>
      <c r="AI13" s="218"/>
      <c r="AJ13" s="216" t="s">
        <v>80</v>
      </c>
      <c r="AK13" s="218"/>
      <c r="AL13" s="216" t="s">
        <v>80</v>
      </c>
      <c r="AM13" s="218"/>
      <c r="AN13" s="216" t="s">
        <v>80</v>
      </c>
      <c r="AO13" s="218"/>
      <c r="AP13" s="216" t="s">
        <v>80</v>
      </c>
      <c r="AQ13" s="218"/>
      <c r="AR13" s="216" t="s">
        <v>80</v>
      </c>
      <c r="AS13" s="218"/>
      <c r="AT13" s="216" t="s">
        <v>80</v>
      </c>
      <c r="AU13" s="218"/>
      <c r="AV13" s="216" t="s">
        <v>80</v>
      </c>
      <c r="AW13" s="218"/>
      <c r="AX13" s="216" t="s">
        <v>80</v>
      </c>
      <c r="AY13" s="218"/>
      <c r="AZ13" s="216" t="s">
        <v>80</v>
      </c>
      <c r="BA13" s="218"/>
      <c r="BB13" s="216" t="s">
        <v>80</v>
      </c>
      <c r="BC13" s="218"/>
      <c r="BD13" s="216" t="s">
        <v>80</v>
      </c>
      <c r="BE13" s="218"/>
      <c r="BF13" s="216" t="s">
        <v>80</v>
      </c>
      <c r="BG13" s="218"/>
      <c r="BH13" s="216" t="s">
        <v>80</v>
      </c>
      <c r="BI13" s="218"/>
      <c r="BJ13" s="216" t="s">
        <v>80</v>
      </c>
      <c r="BK13" s="218"/>
      <c r="BL13" s="216" t="s">
        <v>80</v>
      </c>
      <c r="BM13" s="218"/>
      <c r="BN13" s="216" t="s">
        <v>80</v>
      </c>
      <c r="BO13" s="218"/>
    </row>
    <row r="14" spans="1:67" ht="12.75" x14ac:dyDescent="0.2">
      <c r="A14" s="209">
        <v>110</v>
      </c>
      <c r="B14" s="210" t="s">
        <v>307</v>
      </c>
      <c r="C14" s="211" t="s">
        <v>939</v>
      </c>
      <c r="D14" s="209" t="s">
        <v>90</v>
      </c>
      <c r="E14" s="212">
        <v>2030</v>
      </c>
      <c r="F14" s="217" t="s">
        <v>80</v>
      </c>
      <c r="G14" s="218"/>
      <c r="H14" s="216" t="s">
        <v>80</v>
      </c>
      <c r="I14" s="218"/>
      <c r="J14" s="216" t="s">
        <v>80</v>
      </c>
      <c r="K14" s="218"/>
      <c r="L14" s="216" t="s">
        <v>80</v>
      </c>
      <c r="M14" s="218"/>
      <c r="N14" s="216" t="s">
        <v>80</v>
      </c>
      <c r="O14" s="218"/>
      <c r="P14" s="216" t="s">
        <v>80</v>
      </c>
      <c r="Q14" s="218"/>
      <c r="R14" s="216" t="s">
        <v>80</v>
      </c>
      <c r="S14" s="218"/>
      <c r="T14" s="216" t="s">
        <v>80</v>
      </c>
      <c r="U14" s="218"/>
      <c r="V14" s="216" t="s">
        <v>80</v>
      </c>
      <c r="W14" s="218"/>
      <c r="X14" s="216" t="s">
        <v>80</v>
      </c>
      <c r="Y14" s="218"/>
      <c r="Z14" s="216" t="s">
        <v>80</v>
      </c>
      <c r="AA14" s="218"/>
      <c r="AB14" s="216" t="s">
        <v>80</v>
      </c>
      <c r="AC14" s="218"/>
      <c r="AD14" s="216" t="s">
        <v>80</v>
      </c>
      <c r="AE14" s="218"/>
      <c r="AF14" s="216" t="s">
        <v>80</v>
      </c>
      <c r="AG14" s="218"/>
      <c r="AH14" s="216" t="s">
        <v>80</v>
      </c>
      <c r="AI14" s="218"/>
      <c r="AJ14" s="216" t="s">
        <v>80</v>
      </c>
      <c r="AK14" s="218"/>
      <c r="AL14" s="216" t="s">
        <v>80</v>
      </c>
      <c r="AM14" s="218"/>
      <c r="AN14" s="216" t="s">
        <v>80</v>
      </c>
      <c r="AO14" s="218"/>
      <c r="AP14" s="216" t="s">
        <v>80</v>
      </c>
      <c r="AQ14" s="218"/>
      <c r="AR14" s="216" t="s">
        <v>80</v>
      </c>
      <c r="AS14" s="218"/>
      <c r="AT14" s="216" t="s">
        <v>80</v>
      </c>
      <c r="AU14" s="218"/>
      <c r="AV14" s="216" t="s">
        <v>80</v>
      </c>
      <c r="AW14" s="218"/>
      <c r="AX14" s="216" t="s">
        <v>80</v>
      </c>
      <c r="AY14" s="218"/>
      <c r="AZ14" s="216" t="s">
        <v>80</v>
      </c>
      <c r="BA14" s="218"/>
      <c r="BB14" s="216" t="s">
        <v>80</v>
      </c>
      <c r="BC14" s="218"/>
      <c r="BD14" s="216" t="s">
        <v>80</v>
      </c>
      <c r="BE14" s="218"/>
      <c r="BF14" s="216" t="s">
        <v>80</v>
      </c>
      <c r="BG14" s="218"/>
      <c r="BH14" s="216" t="s">
        <v>80</v>
      </c>
      <c r="BI14" s="218"/>
      <c r="BJ14" s="216" t="s">
        <v>80</v>
      </c>
      <c r="BK14" s="218"/>
      <c r="BL14" s="216" t="s">
        <v>80</v>
      </c>
      <c r="BM14" s="218"/>
      <c r="BN14" s="216" t="s">
        <v>80</v>
      </c>
      <c r="BO14" s="218"/>
    </row>
    <row r="15" spans="1:67" ht="12.75" x14ac:dyDescent="0.2">
      <c r="A15" s="209">
        <v>111</v>
      </c>
      <c r="B15" s="210" t="s">
        <v>307</v>
      </c>
      <c r="C15" s="211" t="s">
        <v>939</v>
      </c>
      <c r="D15" s="209" t="s">
        <v>90</v>
      </c>
      <c r="E15" s="212">
        <v>2050</v>
      </c>
      <c r="F15" s="217" t="s">
        <v>80</v>
      </c>
      <c r="G15" s="218"/>
      <c r="H15" s="216" t="s">
        <v>80</v>
      </c>
      <c r="I15" s="218"/>
      <c r="J15" s="216" t="s">
        <v>80</v>
      </c>
      <c r="K15" s="218"/>
      <c r="L15" s="216" t="s">
        <v>80</v>
      </c>
      <c r="M15" s="218"/>
      <c r="N15" s="216" t="s">
        <v>80</v>
      </c>
      <c r="O15" s="218"/>
      <c r="P15" s="216" t="s">
        <v>80</v>
      </c>
      <c r="Q15" s="218"/>
      <c r="R15" s="215" t="s">
        <v>80</v>
      </c>
      <c r="S15" s="214"/>
      <c r="T15" s="216" t="s">
        <v>80</v>
      </c>
      <c r="U15" s="218"/>
      <c r="V15" s="216" t="s">
        <v>80</v>
      </c>
      <c r="W15" s="218"/>
      <c r="X15" s="216" t="s">
        <v>80</v>
      </c>
      <c r="Y15" s="218"/>
      <c r="Z15" s="216" t="s">
        <v>80</v>
      </c>
      <c r="AA15" s="218"/>
      <c r="AB15" s="216" t="s">
        <v>80</v>
      </c>
      <c r="AC15" s="218"/>
      <c r="AD15" s="215" t="s">
        <v>78</v>
      </c>
      <c r="AE15" s="214">
        <v>149</v>
      </c>
      <c r="AF15" s="216" t="s">
        <v>80</v>
      </c>
      <c r="AG15" s="218"/>
      <c r="AH15" s="216" t="s">
        <v>80</v>
      </c>
      <c r="AI15" s="218"/>
      <c r="AJ15" s="216" t="s">
        <v>80</v>
      </c>
      <c r="AK15" s="218"/>
      <c r="AL15" s="216" t="s">
        <v>80</v>
      </c>
      <c r="AM15" s="218"/>
      <c r="AN15" s="216" t="s">
        <v>80</v>
      </c>
      <c r="AO15" s="218"/>
      <c r="AP15" s="216" t="s">
        <v>80</v>
      </c>
      <c r="AQ15" s="218"/>
      <c r="AR15" s="216" t="s">
        <v>80</v>
      </c>
      <c r="AS15" s="218"/>
      <c r="AT15" s="216" t="s">
        <v>80</v>
      </c>
      <c r="AU15" s="218"/>
      <c r="AV15" s="216" t="s">
        <v>80</v>
      </c>
      <c r="AW15" s="218"/>
      <c r="AX15" s="216" t="s">
        <v>80</v>
      </c>
      <c r="AY15" s="218"/>
      <c r="AZ15" s="216" t="s">
        <v>80</v>
      </c>
      <c r="BA15" s="218"/>
      <c r="BB15" s="216" t="s">
        <v>80</v>
      </c>
      <c r="BC15" s="218"/>
      <c r="BD15" s="216" t="s">
        <v>80</v>
      </c>
      <c r="BE15" s="218"/>
      <c r="BF15" s="216" t="s">
        <v>80</v>
      </c>
      <c r="BG15" s="218"/>
      <c r="BH15" s="216" t="s">
        <v>80</v>
      </c>
      <c r="BI15" s="218"/>
      <c r="BJ15" s="216" t="s">
        <v>80</v>
      </c>
      <c r="BK15" s="218"/>
      <c r="BL15" s="216" t="s">
        <v>80</v>
      </c>
      <c r="BM15" s="218"/>
      <c r="BN15" s="216" t="s">
        <v>80</v>
      </c>
      <c r="BO15" s="218"/>
    </row>
    <row r="16" spans="1:67" ht="12.75" x14ac:dyDescent="0.2">
      <c r="A16" s="219">
        <v>112</v>
      </c>
      <c r="B16" s="220" t="s">
        <v>307</v>
      </c>
      <c r="C16" s="221" t="s">
        <v>939</v>
      </c>
      <c r="D16" s="219" t="s">
        <v>863</v>
      </c>
      <c r="E16" s="222" t="s">
        <v>940</v>
      </c>
      <c r="F16" s="223" t="s">
        <v>80</v>
      </c>
      <c r="G16" s="224"/>
      <c r="H16" s="225" t="s">
        <v>80</v>
      </c>
      <c r="I16" s="224"/>
      <c r="J16" s="225" t="s">
        <v>80</v>
      </c>
      <c r="K16" s="224"/>
      <c r="L16" s="225" t="s">
        <v>80</v>
      </c>
      <c r="M16" s="224"/>
      <c r="N16" s="225" t="s">
        <v>80</v>
      </c>
      <c r="O16" s="224"/>
      <c r="P16" s="225" t="s">
        <v>80</v>
      </c>
      <c r="Q16" s="224"/>
      <c r="R16" s="225" t="s">
        <v>80</v>
      </c>
      <c r="S16" s="224"/>
      <c r="T16" s="225" t="s">
        <v>80</v>
      </c>
      <c r="U16" s="224"/>
      <c r="V16" s="225" t="s">
        <v>80</v>
      </c>
      <c r="W16" s="224"/>
      <c r="X16" s="225" t="s">
        <v>80</v>
      </c>
      <c r="Y16" s="224"/>
      <c r="Z16" s="225" t="s">
        <v>80</v>
      </c>
      <c r="AA16" s="224"/>
      <c r="AB16" s="225" t="s">
        <v>80</v>
      </c>
      <c r="AC16" s="224"/>
      <c r="AD16" s="226" t="s">
        <v>78</v>
      </c>
      <c r="AE16" s="227">
        <v>149</v>
      </c>
      <c r="AF16" s="225" t="s">
        <v>80</v>
      </c>
      <c r="AG16" s="224"/>
      <c r="AH16" s="225" t="s">
        <v>80</v>
      </c>
      <c r="AI16" s="224"/>
      <c r="AJ16" s="225" t="s">
        <v>80</v>
      </c>
      <c r="AK16" s="224"/>
      <c r="AL16" s="225" t="s">
        <v>80</v>
      </c>
      <c r="AM16" s="224"/>
      <c r="AN16" s="225" t="s">
        <v>80</v>
      </c>
      <c r="AO16" s="224"/>
      <c r="AP16" s="225" t="s">
        <v>80</v>
      </c>
      <c r="AQ16" s="224"/>
      <c r="AR16" s="225" t="s">
        <v>80</v>
      </c>
      <c r="AS16" s="224"/>
      <c r="AT16" s="225" t="s">
        <v>80</v>
      </c>
      <c r="AU16" s="227">
        <v>126</v>
      </c>
      <c r="AV16" s="225" t="s">
        <v>80</v>
      </c>
      <c r="AW16" s="224"/>
      <c r="AX16" s="225" t="s">
        <v>80</v>
      </c>
      <c r="AY16" s="224"/>
      <c r="AZ16" s="225" t="s">
        <v>80</v>
      </c>
      <c r="BA16" s="224"/>
      <c r="BB16" s="225" t="s">
        <v>80</v>
      </c>
      <c r="BC16" s="224"/>
      <c r="BD16" s="225" t="s">
        <v>80</v>
      </c>
      <c r="BE16" s="224"/>
      <c r="BF16" s="225" t="s">
        <v>80</v>
      </c>
      <c r="BG16" s="224"/>
      <c r="BH16" s="225" t="s">
        <v>80</v>
      </c>
      <c r="BI16" s="224"/>
      <c r="BJ16" s="225" t="s">
        <v>80</v>
      </c>
      <c r="BK16" s="224"/>
      <c r="BL16" s="225" t="s">
        <v>80</v>
      </c>
      <c r="BM16" s="224"/>
      <c r="BN16" s="225" t="s">
        <v>80</v>
      </c>
      <c r="BO16" s="224"/>
    </row>
    <row r="17" spans="1:67" ht="12.75" x14ac:dyDescent="0.2">
      <c r="A17" s="209">
        <v>113</v>
      </c>
      <c r="B17" s="210" t="s">
        <v>307</v>
      </c>
      <c r="C17" s="211" t="s">
        <v>941</v>
      </c>
      <c r="D17" s="209" t="s">
        <v>90</v>
      </c>
      <c r="E17" s="212" t="s">
        <v>204</v>
      </c>
      <c r="F17" s="217" t="s">
        <v>80</v>
      </c>
      <c r="G17" s="218"/>
      <c r="H17" s="216" t="s">
        <v>80</v>
      </c>
      <c r="I17" s="218"/>
      <c r="J17" s="216" t="s">
        <v>80</v>
      </c>
      <c r="K17" s="218"/>
      <c r="L17" s="216" t="s">
        <v>80</v>
      </c>
      <c r="M17" s="218"/>
      <c r="N17" s="215" t="s">
        <v>78</v>
      </c>
      <c r="O17" s="214">
        <v>321</v>
      </c>
      <c r="P17" s="216" t="s">
        <v>80</v>
      </c>
      <c r="Q17" s="218"/>
      <c r="R17" s="216" t="s">
        <v>80</v>
      </c>
      <c r="S17" s="218"/>
      <c r="T17" s="216" t="s">
        <v>80</v>
      </c>
      <c r="U17" s="218"/>
      <c r="V17" s="216" t="s">
        <v>80</v>
      </c>
      <c r="W17" s="218"/>
      <c r="X17" s="216" t="s">
        <v>80</v>
      </c>
      <c r="Y17" s="218"/>
      <c r="Z17" s="216" t="s">
        <v>80</v>
      </c>
      <c r="AA17" s="218"/>
      <c r="AB17" s="216" t="s">
        <v>80</v>
      </c>
      <c r="AC17" s="218"/>
      <c r="AD17" s="215" t="s">
        <v>80</v>
      </c>
      <c r="AE17" s="214"/>
      <c r="AF17" s="216" t="s">
        <v>80</v>
      </c>
      <c r="AG17" s="218"/>
      <c r="AH17" s="216" t="s">
        <v>80</v>
      </c>
      <c r="AI17" s="218"/>
      <c r="AJ17" s="216" t="s">
        <v>80</v>
      </c>
      <c r="AK17" s="218"/>
      <c r="AL17" s="215" t="s">
        <v>80</v>
      </c>
      <c r="AM17" s="214"/>
      <c r="AN17" s="215" t="s">
        <v>80</v>
      </c>
      <c r="AO17" s="214"/>
      <c r="AP17" s="215" t="s">
        <v>80</v>
      </c>
      <c r="AQ17" s="214"/>
      <c r="AR17" s="216" t="s">
        <v>80</v>
      </c>
      <c r="AS17" s="218"/>
      <c r="AT17" s="215" t="s">
        <v>78</v>
      </c>
      <c r="AU17" s="214">
        <v>126</v>
      </c>
      <c r="AV17" s="215" t="s">
        <v>80</v>
      </c>
      <c r="AW17" s="214"/>
      <c r="AX17" s="216" t="s">
        <v>80</v>
      </c>
      <c r="AY17" s="218"/>
      <c r="AZ17" s="216" t="s">
        <v>80</v>
      </c>
      <c r="BA17" s="218"/>
      <c r="BB17" s="216" t="s">
        <v>80</v>
      </c>
      <c r="BC17" s="218"/>
      <c r="BD17" s="216" t="s">
        <v>80</v>
      </c>
      <c r="BE17" s="218"/>
      <c r="BF17" s="216" t="s">
        <v>80</v>
      </c>
      <c r="BG17" s="218"/>
      <c r="BH17" s="216" t="s">
        <v>80</v>
      </c>
      <c r="BI17" s="218"/>
      <c r="BJ17" s="216" t="s">
        <v>80</v>
      </c>
      <c r="BK17" s="218"/>
      <c r="BL17" s="216" t="s">
        <v>80</v>
      </c>
      <c r="BM17" s="218"/>
      <c r="BN17" s="216" t="s">
        <v>80</v>
      </c>
      <c r="BO17" s="218"/>
    </row>
    <row r="18" spans="1:67" ht="12.75" x14ac:dyDescent="0.2">
      <c r="A18" s="209">
        <v>114</v>
      </c>
      <c r="B18" s="210" t="s">
        <v>307</v>
      </c>
      <c r="C18" s="211" t="s">
        <v>941</v>
      </c>
      <c r="D18" s="209" t="s">
        <v>90</v>
      </c>
      <c r="E18" s="212" t="s">
        <v>935</v>
      </c>
      <c r="F18" s="217" t="s">
        <v>80</v>
      </c>
      <c r="G18" s="218"/>
      <c r="H18" s="216" t="s">
        <v>80</v>
      </c>
      <c r="I18" s="218"/>
      <c r="J18" s="216" t="s">
        <v>80</v>
      </c>
      <c r="K18" s="218"/>
      <c r="L18" s="215" t="s">
        <v>78</v>
      </c>
      <c r="M18" s="214">
        <v>67</v>
      </c>
      <c r="N18" s="215" t="s">
        <v>78</v>
      </c>
      <c r="O18" s="214">
        <v>321</v>
      </c>
      <c r="P18" s="216" t="s">
        <v>80</v>
      </c>
      <c r="Q18" s="218"/>
      <c r="R18" s="216" t="s">
        <v>80</v>
      </c>
      <c r="S18" s="218"/>
      <c r="T18" s="216" t="s">
        <v>80</v>
      </c>
      <c r="U18" s="218"/>
      <c r="V18" s="216" t="s">
        <v>80</v>
      </c>
      <c r="W18" s="218"/>
      <c r="X18" s="216" t="s">
        <v>80</v>
      </c>
      <c r="Y18" s="218"/>
      <c r="Z18" s="216" t="s">
        <v>80</v>
      </c>
      <c r="AA18" s="218"/>
      <c r="AB18" s="216" t="s">
        <v>80</v>
      </c>
      <c r="AC18" s="218"/>
      <c r="AD18" s="215" t="s">
        <v>78</v>
      </c>
      <c r="AE18" s="214">
        <v>149</v>
      </c>
      <c r="AF18" s="216" t="s">
        <v>80</v>
      </c>
      <c r="AG18" s="218"/>
      <c r="AH18" s="216" t="s">
        <v>80</v>
      </c>
      <c r="AI18" s="218"/>
      <c r="AJ18" s="216" t="s">
        <v>80</v>
      </c>
      <c r="AK18" s="217"/>
      <c r="AL18" s="228" t="s">
        <v>78</v>
      </c>
      <c r="AM18" s="214" t="s">
        <v>93</v>
      </c>
      <c r="AN18" s="215" t="s">
        <v>80</v>
      </c>
      <c r="AO18" s="214"/>
      <c r="AP18" s="216" t="s">
        <v>80</v>
      </c>
      <c r="AQ18" s="218"/>
      <c r="AR18" s="216" t="s">
        <v>80</v>
      </c>
      <c r="AS18" s="218"/>
      <c r="AT18" s="215" t="s">
        <v>78</v>
      </c>
      <c r="AU18" s="214">
        <v>126</v>
      </c>
      <c r="AV18" s="215" t="s">
        <v>80</v>
      </c>
      <c r="AW18" s="214"/>
      <c r="AX18" s="216" t="s">
        <v>80</v>
      </c>
      <c r="AY18" s="218"/>
      <c r="AZ18" s="216" t="s">
        <v>80</v>
      </c>
      <c r="BA18" s="218"/>
      <c r="BB18" s="216" t="s">
        <v>80</v>
      </c>
      <c r="BC18" s="218"/>
      <c r="BD18" s="216" t="s">
        <v>80</v>
      </c>
      <c r="BE18" s="218"/>
      <c r="BF18" s="216" t="s">
        <v>80</v>
      </c>
      <c r="BG18" s="218"/>
      <c r="BH18" s="216" t="s">
        <v>80</v>
      </c>
      <c r="BI18" s="218"/>
      <c r="BJ18" s="216" t="s">
        <v>80</v>
      </c>
      <c r="BK18" s="218"/>
      <c r="BL18" s="216" t="s">
        <v>80</v>
      </c>
      <c r="BM18" s="218"/>
      <c r="BN18" s="216" t="s">
        <v>80</v>
      </c>
      <c r="BO18" s="218"/>
    </row>
    <row r="19" spans="1:67" ht="12.75" x14ac:dyDescent="0.2">
      <c r="A19" s="209">
        <v>115</v>
      </c>
      <c r="B19" s="210" t="s">
        <v>307</v>
      </c>
      <c r="C19" s="211" t="s">
        <v>941</v>
      </c>
      <c r="D19" s="209" t="s">
        <v>90</v>
      </c>
      <c r="E19" s="212" t="s">
        <v>686</v>
      </c>
      <c r="F19" s="217" t="s">
        <v>80</v>
      </c>
      <c r="G19" s="218"/>
      <c r="H19" s="216" t="s">
        <v>80</v>
      </c>
      <c r="I19" s="218"/>
      <c r="J19" s="216" t="s">
        <v>80</v>
      </c>
      <c r="K19" s="218"/>
      <c r="L19" s="215" t="s">
        <v>78</v>
      </c>
      <c r="M19" s="214">
        <v>67</v>
      </c>
      <c r="N19" s="215" t="s">
        <v>78</v>
      </c>
      <c r="O19" s="214">
        <v>321</v>
      </c>
      <c r="P19" s="216" t="s">
        <v>80</v>
      </c>
      <c r="Q19" s="218"/>
      <c r="R19" s="216" t="s">
        <v>80</v>
      </c>
      <c r="S19" s="218"/>
      <c r="T19" s="215" t="s">
        <v>78</v>
      </c>
      <c r="U19" s="214">
        <v>76</v>
      </c>
      <c r="V19" s="216" t="s">
        <v>80</v>
      </c>
      <c r="W19" s="218"/>
      <c r="X19" s="215" t="s">
        <v>78</v>
      </c>
      <c r="Y19" s="214">
        <v>51</v>
      </c>
      <c r="Z19" s="216" t="s">
        <v>80</v>
      </c>
      <c r="AA19" s="218"/>
      <c r="AB19" s="215" t="s">
        <v>78</v>
      </c>
      <c r="AC19" s="214">
        <v>93</v>
      </c>
      <c r="AD19" s="215" t="s">
        <v>78</v>
      </c>
      <c r="AE19" s="214">
        <v>149</v>
      </c>
      <c r="AF19" s="216" t="s">
        <v>80</v>
      </c>
      <c r="AG19" s="218"/>
      <c r="AH19" s="216" t="s">
        <v>80</v>
      </c>
      <c r="AI19" s="218"/>
      <c r="AJ19" s="216" t="s">
        <v>80</v>
      </c>
      <c r="AK19" s="218"/>
      <c r="AL19" s="215" t="s">
        <v>78</v>
      </c>
      <c r="AM19" s="214" t="s">
        <v>93</v>
      </c>
      <c r="AN19" s="215" t="s">
        <v>78</v>
      </c>
      <c r="AO19" s="214" t="s">
        <v>135</v>
      </c>
      <c r="AP19" s="215" t="s">
        <v>78</v>
      </c>
      <c r="AQ19" s="214" t="s">
        <v>95</v>
      </c>
      <c r="AR19" s="215" t="s">
        <v>80</v>
      </c>
      <c r="AS19" s="214"/>
      <c r="AT19" s="215" t="s">
        <v>78</v>
      </c>
      <c r="AU19" s="214">
        <v>126</v>
      </c>
      <c r="AV19" s="215" t="s">
        <v>80</v>
      </c>
      <c r="AW19" s="214"/>
      <c r="AX19" s="216" t="s">
        <v>80</v>
      </c>
      <c r="AY19" s="218"/>
      <c r="AZ19" s="216" t="s">
        <v>80</v>
      </c>
      <c r="BA19" s="218"/>
      <c r="BB19" s="216" t="s">
        <v>80</v>
      </c>
      <c r="BC19" s="218"/>
      <c r="BD19" s="216" t="s">
        <v>80</v>
      </c>
      <c r="BE19" s="218"/>
      <c r="BF19" s="216" t="s">
        <v>80</v>
      </c>
      <c r="BG19" s="218"/>
      <c r="BH19" s="216" t="s">
        <v>80</v>
      </c>
      <c r="BI19" s="218"/>
      <c r="BJ19" s="216" t="s">
        <v>80</v>
      </c>
      <c r="BK19" s="218"/>
      <c r="BL19" s="216" t="s">
        <v>80</v>
      </c>
      <c r="BM19" s="218"/>
      <c r="BN19" s="216" t="s">
        <v>80</v>
      </c>
      <c r="BO19" s="218"/>
    </row>
    <row r="20" spans="1:67" ht="12.75" x14ac:dyDescent="0.2">
      <c r="A20" s="209">
        <v>116</v>
      </c>
      <c r="B20" s="210" t="s">
        <v>307</v>
      </c>
      <c r="C20" s="211" t="s">
        <v>942</v>
      </c>
      <c r="D20" s="209" t="s">
        <v>863</v>
      </c>
      <c r="E20" s="212" t="s">
        <v>938</v>
      </c>
      <c r="F20" s="217" t="s">
        <v>80</v>
      </c>
      <c r="G20" s="218"/>
      <c r="H20" s="216" t="s">
        <v>80</v>
      </c>
      <c r="I20" s="218"/>
      <c r="J20" s="216" t="s">
        <v>80</v>
      </c>
      <c r="K20" s="218"/>
      <c r="L20" s="216" t="s">
        <v>80</v>
      </c>
      <c r="M20" s="218"/>
      <c r="N20" s="216" t="s">
        <v>80</v>
      </c>
      <c r="O20" s="218"/>
      <c r="P20" s="216" t="s">
        <v>80</v>
      </c>
      <c r="Q20" s="218"/>
      <c r="R20" s="216" t="s">
        <v>80</v>
      </c>
      <c r="S20" s="218"/>
      <c r="T20" s="216" t="s">
        <v>80</v>
      </c>
      <c r="U20" s="218"/>
      <c r="V20" s="216" t="s">
        <v>80</v>
      </c>
      <c r="W20" s="218"/>
      <c r="X20" s="216" t="s">
        <v>80</v>
      </c>
      <c r="Y20" s="218"/>
      <c r="Z20" s="216" t="s">
        <v>80</v>
      </c>
      <c r="AA20" s="218"/>
      <c r="AB20" s="216" t="s">
        <v>80</v>
      </c>
      <c r="AC20" s="218"/>
      <c r="AD20" s="216" t="s">
        <v>80</v>
      </c>
      <c r="AE20" s="218"/>
      <c r="AF20" s="216" t="s">
        <v>80</v>
      </c>
      <c r="AG20" s="218"/>
      <c r="AH20" s="216" t="s">
        <v>80</v>
      </c>
      <c r="AI20" s="218"/>
      <c r="AJ20" s="216" t="s">
        <v>80</v>
      </c>
      <c r="AK20" s="218"/>
      <c r="AL20" s="216" t="s">
        <v>80</v>
      </c>
      <c r="AM20" s="218"/>
      <c r="AN20" s="216" t="s">
        <v>80</v>
      </c>
      <c r="AO20" s="218"/>
      <c r="AP20" s="216" t="s">
        <v>80</v>
      </c>
      <c r="AQ20" s="218"/>
      <c r="AR20" s="216" t="s">
        <v>80</v>
      </c>
      <c r="AS20" s="218"/>
      <c r="AT20" s="216" t="s">
        <v>80</v>
      </c>
      <c r="AU20" s="218"/>
      <c r="AV20" s="216" t="s">
        <v>80</v>
      </c>
      <c r="AW20" s="218"/>
      <c r="AX20" s="216" t="s">
        <v>80</v>
      </c>
      <c r="AY20" s="218"/>
      <c r="AZ20" s="216" t="s">
        <v>80</v>
      </c>
      <c r="BA20" s="218"/>
      <c r="BB20" s="216" t="s">
        <v>80</v>
      </c>
      <c r="BC20" s="218"/>
      <c r="BD20" s="216" t="s">
        <v>80</v>
      </c>
      <c r="BE20" s="218"/>
      <c r="BF20" s="216" t="s">
        <v>80</v>
      </c>
      <c r="BG20" s="218"/>
      <c r="BH20" s="216" t="s">
        <v>80</v>
      </c>
      <c r="BI20" s="218"/>
      <c r="BJ20" s="216" t="s">
        <v>80</v>
      </c>
      <c r="BK20" s="218"/>
      <c r="BL20" s="216" t="s">
        <v>80</v>
      </c>
      <c r="BM20" s="218"/>
      <c r="BN20" s="216" t="s">
        <v>80</v>
      </c>
      <c r="BO20" s="218"/>
    </row>
    <row r="21" spans="1:67" ht="12.75" x14ac:dyDescent="0.2">
      <c r="A21" s="209">
        <v>117</v>
      </c>
      <c r="B21" s="210" t="s">
        <v>307</v>
      </c>
      <c r="C21" s="211" t="s">
        <v>943</v>
      </c>
      <c r="D21" s="209" t="s">
        <v>90</v>
      </c>
      <c r="E21" s="212">
        <v>2025</v>
      </c>
      <c r="F21" s="217" t="s">
        <v>80</v>
      </c>
      <c r="G21" s="218"/>
      <c r="H21" s="216" t="s">
        <v>80</v>
      </c>
      <c r="I21" s="218"/>
      <c r="J21" s="216" t="s">
        <v>80</v>
      </c>
      <c r="K21" s="218"/>
      <c r="L21" s="216" t="s">
        <v>80</v>
      </c>
      <c r="M21" s="218"/>
      <c r="N21" s="216" t="s">
        <v>80</v>
      </c>
      <c r="O21" s="218"/>
      <c r="P21" s="216" t="s">
        <v>80</v>
      </c>
      <c r="Q21" s="218"/>
      <c r="R21" s="216" t="s">
        <v>80</v>
      </c>
      <c r="S21" s="218"/>
      <c r="T21" s="216" t="s">
        <v>80</v>
      </c>
      <c r="U21" s="218"/>
      <c r="V21" s="216" t="s">
        <v>80</v>
      </c>
      <c r="W21" s="218"/>
      <c r="X21" s="216" t="s">
        <v>80</v>
      </c>
      <c r="Y21" s="218"/>
      <c r="Z21" s="216" t="s">
        <v>80</v>
      </c>
      <c r="AA21" s="218"/>
      <c r="AB21" s="216" t="s">
        <v>80</v>
      </c>
      <c r="AC21" s="218"/>
      <c r="AD21" s="216" t="s">
        <v>80</v>
      </c>
      <c r="AE21" s="218"/>
      <c r="AF21" s="216" t="s">
        <v>80</v>
      </c>
      <c r="AG21" s="218"/>
      <c r="AH21" s="216" t="s">
        <v>80</v>
      </c>
      <c r="AI21" s="218"/>
      <c r="AJ21" s="216" t="s">
        <v>80</v>
      </c>
      <c r="AK21" s="218"/>
      <c r="AL21" s="216" t="s">
        <v>80</v>
      </c>
      <c r="AM21" s="218"/>
      <c r="AN21" s="216" t="s">
        <v>80</v>
      </c>
      <c r="AO21" s="218"/>
      <c r="AP21" s="216" t="s">
        <v>80</v>
      </c>
      <c r="AQ21" s="218"/>
      <c r="AR21" s="216" t="s">
        <v>80</v>
      </c>
      <c r="AS21" s="218"/>
      <c r="AT21" s="216" t="s">
        <v>80</v>
      </c>
      <c r="AU21" s="218"/>
      <c r="AV21" s="216" t="s">
        <v>80</v>
      </c>
      <c r="AW21" s="218"/>
      <c r="AX21" s="216" t="s">
        <v>80</v>
      </c>
      <c r="AY21" s="218"/>
      <c r="AZ21" s="216" t="s">
        <v>80</v>
      </c>
      <c r="BA21" s="218"/>
      <c r="BB21" s="216" t="s">
        <v>80</v>
      </c>
      <c r="BC21" s="218"/>
      <c r="BD21" s="216" t="s">
        <v>80</v>
      </c>
      <c r="BE21" s="218"/>
      <c r="BF21" s="216" t="s">
        <v>80</v>
      </c>
      <c r="BG21" s="218"/>
      <c r="BH21" s="216" t="s">
        <v>80</v>
      </c>
      <c r="BI21" s="218"/>
      <c r="BJ21" s="216" t="s">
        <v>80</v>
      </c>
      <c r="BK21" s="218"/>
      <c r="BL21" s="216" t="s">
        <v>80</v>
      </c>
      <c r="BM21" s="218"/>
      <c r="BN21" s="216" t="s">
        <v>80</v>
      </c>
      <c r="BO21" s="218"/>
    </row>
    <row r="22" spans="1:67" ht="12.75" x14ac:dyDescent="0.2">
      <c r="A22" s="209">
        <v>118</v>
      </c>
      <c r="B22" s="210" t="s">
        <v>307</v>
      </c>
      <c r="C22" s="211" t="s">
        <v>943</v>
      </c>
      <c r="D22" s="209" t="s">
        <v>90</v>
      </c>
      <c r="E22" s="212">
        <v>2030</v>
      </c>
      <c r="F22" s="217" t="s">
        <v>80</v>
      </c>
      <c r="G22" s="218"/>
      <c r="H22" s="216" t="s">
        <v>80</v>
      </c>
      <c r="I22" s="218"/>
      <c r="J22" s="216" t="s">
        <v>80</v>
      </c>
      <c r="K22" s="218"/>
      <c r="L22" s="216" t="s">
        <v>80</v>
      </c>
      <c r="M22" s="218"/>
      <c r="N22" s="216" t="s">
        <v>80</v>
      </c>
      <c r="O22" s="218"/>
      <c r="P22" s="216" t="s">
        <v>80</v>
      </c>
      <c r="Q22" s="218"/>
      <c r="R22" s="216" t="s">
        <v>80</v>
      </c>
      <c r="S22" s="218"/>
      <c r="T22" s="216" t="s">
        <v>80</v>
      </c>
      <c r="U22" s="218"/>
      <c r="V22" s="216" t="s">
        <v>80</v>
      </c>
      <c r="W22" s="218"/>
      <c r="X22" s="216" t="s">
        <v>80</v>
      </c>
      <c r="Y22" s="218"/>
      <c r="Z22" s="216" t="s">
        <v>80</v>
      </c>
      <c r="AA22" s="218"/>
      <c r="AB22" s="216" t="s">
        <v>80</v>
      </c>
      <c r="AC22" s="218"/>
      <c r="AD22" s="216" t="s">
        <v>80</v>
      </c>
      <c r="AE22" s="218"/>
      <c r="AF22" s="216" t="s">
        <v>80</v>
      </c>
      <c r="AG22" s="218"/>
      <c r="AH22" s="216" t="s">
        <v>80</v>
      </c>
      <c r="AI22" s="218"/>
      <c r="AJ22" s="216" t="s">
        <v>80</v>
      </c>
      <c r="AK22" s="218"/>
      <c r="AL22" s="216" t="s">
        <v>80</v>
      </c>
      <c r="AM22" s="218"/>
      <c r="AN22" s="216" t="s">
        <v>80</v>
      </c>
      <c r="AO22" s="218"/>
      <c r="AP22" s="216" t="s">
        <v>80</v>
      </c>
      <c r="AQ22" s="218"/>
      <c r="AR22" s="216" t="s">
        <v>80</v>
      </c>
      <c r="AS22" s="218"/>
      <c r="AT22" s="216" t="s">
        <v>80</v>
      </c>
      <c r="AU22" s="218"/>
      <c r="AV22" s="216" t="s">
        <v>80</v>
      </c>
      <c r="AW22" s="218"/>
      <c r="AX22" s="216" t="s">
        <v>80</v>
      </c>
      <c r="AY22" s="218"/>
      <c r="AZ22" s="216" t="s">
        <v>80</v>
      </c>
      <c r="BA22" s="218"/>
      <c r="BB22" s="216" t="s">
        <v>80</v>
      </c>
      <c r="BC22" s="218"/>
      <c r="BD22" s="216" t="s">
        <v>80</v>
      </c>
      <c r="BE22" s="218"/>
      <c r="BF22" s="216" t="s">
        <v>80</v>
      </c>
      <c r="BG22" s="218"/>
      <c r="BH22" s="216" t="s">
        <v>80</v>
      </c>
      <c r="BI22" s="218"/>
      <c r="BJ22" s="216" t="s">
        <v>80</v>
      </c>
      <c r="BK22" s="218"/>
      <c r="BL22" s="216" t="s">
        <v>80</v>
      </c>
      <c r="BM22" s="218"/>
      <c r="BN22" s="216" t="s">
        <v>80</v>
      </c>
      <c r="BO22" s="218"/>
    </row>
    <row r="23" spans="1:67" ht="12.75" x14ac:dyDescent="0.2">
      <c r="A23" s="209">
        <v>119</v>
      </c>
      <c r="B23" s="210" t="s">
        <v>307</v>
      </c>
      <c r="C23" s="211" t="s">
        <v>943</v>
      </c>
      <c r="D23" s="209" t="s">
        <v>90</v>
      </c>
      <c r="E23" s="212">
        <v>2050</v>
      </c>
      <c r="F23" s="217" t="s">
        <v>80</v>
      </c>
      <c r="G23" s="218"/>
      <c r="H23" s="216" t="s">
        <v>80</v>
      </c>
      <c r="I23" s="218"/>
      <c r="J23" s="216" t="s">
        <v>80</v>
      </c>
      <c r="K23" s="218"/>
      <c r="L23" s="216" t="s">
        <v>80</v>
      </c>
      <c r="M23" s="218"/>
      <c r="N23" s="216" t="s">
        <v>80</v>
      </c>
      <c r="O23" s="218"/>
      <c r="P23" s="216" t="s">
        <v>80</v>
      </c>
      <c r="Q23" s="218"/>
      <c r="R23" s="215" t="s">
        <v>78</v>
      </c>
      <c r="S23" s="214" t="s">
        <v>1243</v>
      </c>
      <c r="T23" s="216" t="s">
        <v>80</v>
      </c>
      <c r="U23" s="218"/>
      <c r="V23" s="216" t="s">
        <v>80</v>
      </c>
      <c r="W23" s="218"/>
      <c r="X23" s="216" t="s">
        <v>80</v>
      </c>
      <c r="Y23" s="218"/>
      <c r="Z23" s="216" t="s">
        <v>80</v>
      </c>
      <c r="AA23" s="218"/>
      <c r="AB23" s="215" t="s">
        <v>78</v>
      </c>
      <c r="AC23" s="214">
        <v>93</v>
      </c>
      <c r="AD23" s="215" t="s">
        <v>78</v>
      </c>
      <c r="AE23" s="214">
        <v>149</v>
      </c>
      <c r="AF23" s="216" t="s">
        <v>80</v>
      </c>
      <c r="AG23" s="218"/>
      <c r="AH23" s="216" t="s">
        <v>80</v>
      </c>
      <c r="AI23" s="218"/>
      <c r="AJ23" s="216" t="s">
        <v>80</v>
      </c>
      <c r="AK23" s="218"/>
      <c r="AL23" s="216" t="s">
        <v>80</v>
      </c>
      <c r="AM23" s="218"/>
      <c r="AN23" s="216" t="s">
        <v>80</v>
      </c>
      <c r="AO23" s="218"/>
      <c r="AP23" s="216" t="s">
        <v>80</v>
      </c>
      <c r="AQ23" s="218"/>
      <c r="AR23" s="216" t="s">
        <v>80</v>
      </c>
      <c r="AS23" s="218"/>
      <c r="AT23" s="216" t="s">
        <v>80</v>
      </c>
      <c r="AU23" s="218"/>
      <c r="AV23" s="216" t="s">
        <v>80</v>
      </c>
      <c r="AW23" s="218"/>
      <c r="AX23" s="216" t="s">
        <v>80</v>
      </c>
      <c r="AY23" s="218"/>
      <c r="AZ23" s="216" t="s">
        <v>80</v>
      </c>
      <c r="BA23" s="218"/>
      <c r="BB23" s="216" t="s">
        <v>80</v>
      </c>
      <c r="BC23" s="218"/>
      <c r="BD23" s="216" t="s">
        <v>80</v>
      </c>
      <c r="BE23" s="218"/>
      <c r="BF23" s="216" t="s">
        <v>80</v>
      </c>
      <c r="BG23" s="218"/>
      <c r="BH23" s="216" t="s">
        <v>80</v>
      </c>
      <c r="BI23" s="218"/>
      <c r="BJ23" s="216" t="s">
        <v>80</v>
      </c>
      <c r="BK23" s="218"/>
      <c r="BL23" s="216" t="s">
        <v>80</v>
      </c>
      <c r="BM23" s="218"/>
      <c r="BN23" s="216" t="s">
        <v>80</v>
      </c>
      <c r="BO23" s="218"/>
    </row>
    <row r="24" spans="1:67" ht="12.75" x14ac:dyDescent="0.2">
      <c r="A24" s="219">
        <v>120</v>
      </c>
      <c r="B24" s="220" t="s">
        <v>307</v>
      </c>
      <c r="C24" s="221" t="s">
        <v>943</v>
      </c>
      <c r="D24" s="219" t="s">
        <v>863</v>
      </c>
      <c r="E24" s="222" t="s">
        <v>940</v>
      </c>
      <c r="F24" s="223" t="s">
        <v>80</v>
      </c>
      <c r="G24" s="224"/>
      <c r="H24" s="225" t="s">
        <v>80</v>
      </c>
      <c r="I24" s="224"/>
      <c r="J24" s="225" t="s">
        <v>80</v>
      </c>
      <c r="K24" s="224"/>
      <c r="L24" s="225" t="s">
        <v>80</v>
      </c>
      <c r="M24" s="224"/>
      <c r="N24" s="225" t="s">
        <v>80</v>
      </c>
      <c r="O24" s="224"/>
      <c r="P24" s="225" t="s">
        <v>80</v>
      </c>
      <c r="Q24" s="224"/>
      <c r="R24" s="225" t="s">
        <v>80</v>
      </c>
      <c r="S24" s="224"/>
      <c r="T24" s="225" t="s">
        <v>80</v>
      </c>
      <c r="U24" s="224"/>
      <c r="V24" s="225" t="s">
        <v>80</v>
      </c>
      <c r="W24" s="224"/>
      <c r="X24" s="225" t="s">
        <v>80</v>
      </c>
      <c r="Y24" s="224"/>
      <c r="Z24" s="225" t="s">
        <v>80</v>
      </c>
      <c r="AA24" s="224"/>
      <c r="AB24" s="226" t="s">
        <v>78</v>
      </c>
      <c r="AC24" s="227">
        <v>93</v>
      </c>
      <c r="AD24" s="226" t="s">
        <v>78</v>
      </c>
      <c r="AE24" s="227">
        <v>149</v>
      </c>
      <c r="AF24" s="225" t="s">
        <v>80</v>
      </c>
      <c r="AG24" s="224"/>
      <c r="AH24" s="225" t="s">
        <v>80</v>
      </c>
      <c r="AI24" s="224"/>
      <c r="AJ24" s="225" t="s">
        <v>80</v>
      </c>
      <c r="AK24" s="224"/>
      <c r="AL24" s="225" t="s">
        <v>80</v>
      </c>
      <c r="AM24" s="224"/>
      <c r="AN24" s="225" t="s">
        <v>80</v>
      </c>
      <c r="AO24" s="224"/>
      <c r="AP24" s="225" t="s">
        <v>80</v>
      </c>
      <c r="AQ24" s="224"/>
      <c r="AR24" s="225" t="s">
        <v>80</v>
      </c>
      <c r="AS24" s="224"/>
      <c r="AT24" s="225" t="s">
        <v>80</v>
      </c>
      <c r="AU24" s="224"/>
      <c r="AV24" s="225" t="s">
        <v>80</v>
      </c>
      <c r="AW24" s="224"/>
      <c r="AX24" s="225" t="s">
        <v>80</v>
      </c>
      <c r="AY24" s="224"/>
      <c r="AZ24" s="225" t="s">
        <v>80</v>
      </c>
      <c r="BA24" s="224"/>
      <c r="BB24" s="225" t="s">
        <v>80</v>
      </c>
      <c r="BC24" s="224"/>
      <c r="BD24" s="225" t="s">
        <v>80</v>
      </c>
      <c r="BE24" s="224"/>
      <c r="BF24" s="225" t="s">
        <v>80</v>
      </c>
      <c r="BG24" s="224"/>
      <c r="BH24" s="225" t="s">
        <v>80</v>
      </c>
      <c r="BI24" s="224"/>
      <c r="BJ24" s="225" t="s">
        <v>80</v>
      </c>
      <c r="BK24" s="224"/>
      <c r="BL24" s="225" t="s">
        <v>80</v>
      </c>
      <c r="BM24" s="224"/>
      <c r="BN24" s="225" t="s">
        <v>80</v>
      </c>
      <c r="BO24" s="224"/>
    </row>
    <row r="25" spans="1:67" ht="12.75" x14ac:dyDescent="0.2">
      <c r="A25" s="209">
        <v>121</v>
      </c>
      <c r="B25" s="210" t="s">
        <v>307</v>
      </c>
      <c r="C25" s="211" t="s">
        <v>154</v>
      </c>
      <c r="D25" s="209" t="s">
        <v>863</v>
      </c>
      <c r="E25" s="212" t="s">
        <v>686</v>
      </c>
      <c r="F25" s="217" t="s">
        <v>80</v>
      </c>
      <c r="G25" s="218"/>
      <c r="H25" s="216" t="s">
        <v>80</v>
      </c>
      <c r="I25" s="218"/>
      <c r="J25" s="216" t="s">
        <v>80</v>
      </c>
      <c r="K25" s="218"/>
      <c r="L25" s="216" t="s">
        <v>80</v>
      </c>
      <c r="M25" s="218"/>
      <c r="N25" s="216" t="s">
        <v>80</v>
      </c>
      <c r="O25" s="218"/>
      <c r="P25" s="216" t="s">
        <v>80</v>
      </c>
      <c r="Q25" s="218"/>
      <c r="R25" s="216" t="s">
        <v>80</v>
      </c>
      <c r="S25" s="218"/>
      <c r="T25" s="216" t="s">
        <v>80</v>
      </c>
      <c r="U25" s="218"/>
      <c r="V25" s="216" t="s">
        <v>80</v>
      </c>
      <c r="W25" s="218"/>
      <c r="X25" s="216" t="s">
        <v>80</v>
      </c>
      <c r="Y25" s="218"/>
      <c r="Z25" s="216" t="s">
        <v>80</v>
      </c>
      <c r="AA25" s="218"/>
      <c r="AB25" s="216" t="s">
        <v>80</v>
      </c>
      <c r="AC25" s="218"/>
      <c r="AD25" s="216" t="s">
        <v>80</v>
      </c>
      <c r="AE25" s="218"/>
      <c r="AF25" s="216" t="s">
        <v>80</v>
      </c>
      <c r="AG25" s="218"/>
      <c r="AH25" s="216" t="s">
        <v>80</v>
      </c>
      <c r="AI25" s="218"/>
      <c r="AJ25" s="216" t="s">
        <v>80</v>
      </c>
      <c r="AK25" s="218"/>
      <c r="AL25" s="216" t="s">
        <v>80</v>
      </c>
      <c r="AM25" s="218"/>
      <c r="AN25" s="216" t="s">
        <v>80</v>
      </c>
      <c r="AO25" s="218"/>
      <c r="AP25" s="216" t="s">
        <v>80</v>
      </c>
      <c r="AQ25" s="218"/>
      <c r="AR25" s="216" t="s">
        <v>80</v>
      </c>
      <c r="AS25" s="218"/>
      <c r="AT25" s="216" t="s">
        <v>80</v>
      </c>
      <c r="AU25" s="218"/>
      <c r="AV25" s="216" t="s">
        <v>80</v>
      </c>
      <c r="AW25" s="218"/>
      <c r="AX25" s="216" t="s">
        <v>80</v>
      </c>
      <c r="AY25" s="218"/>
      <c r="AZ25" s="216" t="s">
        <v>80</v>
      </c>
      <c r="BA25" s="218"/>
      <c r="BB25" s="216" t="s">
        <v>80</v>
      </c>
      <c r="BC25" s="218"/>
      <c r="BD25" s="216" t="s">
        <v>80</v>
      </c>
      <c r="BE25" s="218"/>
      <c r="BF25" s="216" t="s">
        <v>80</v>
      </c>
      <c r="BG25" s="218"/>
      <c r="BH25" s="216" t="s">
        <v>80</v>
      </c>
      <c r="BI25" s="218"/>
      <c r="BJ25" s="216" t="s">
        <v>80</v>
      </c>
      <c r="BK25" s="218"/>
      <c r="BL25" s="216" t="s">
        <v>80</v>
      </c>
      <c r="BM25" s="218"/>
      <c r="BN25" s="216" t="s">
        <v>80</v>
      </c>
      <c r="BO25" s="218"/>
    </row>
    <row r="26" spans="1:67" ht="12.75" x14ac:dyDescent="0.2">
      <c r="A26" s="219">
        <v>122</v>
      </c>
      <c r="B26" s="220" t="s">
        <v>307</v>
      </c>
      <c r="C26" s="221" t="s">
        <v>156</v>
      </c>
      <c r="D26" s="219" t="s">
        <v>863</v>
      </c>
      <c r="E26" s="222" t="s">
        <v>686</v>
      </c>
      <c r="F26" s="223" t="s">
        <v>80</v>
      </c>
      <c r="G26" s="224"/>
      <c r="H26" s="225" t="s">
        <v>80</v>
      </c>
      <c r="I26" s="224"/>
      <c r="J26" s="225" t="s">
        <v>80</v>
      </c>
      <c r="K26" s="224"/>
      <c r="L26" s="225" t="s">
        <v>80</v>
      </c>
      <c r="M26" s="224"/>
      <c r="N26" s="225" t="s">
        <v>80</v>
      </c>
      <c r="O26" s="224"/>
      <c r="P26" s="225" t="s">
        <v>80</v>
      </c>
      <c r="Q26" s="224"/>
      <c r="R26" s="225" t="s">
        <v>80</v>
      </c>
      <c r="S26" s="224"/>
      <c r="T26" s="225" t="s">
        <v>80</v>
      </c>
      <c r="U26" s="224"/>
      <c r="V26" s="225" t="s">
        <v>80</v>
      </c>
      <c r="W26" s="224"/>
      <c r="X26" s="225" t="s">
        <v>80</v>
      </c>
      <c r="Y26" s="224"/>
      <c r="Z26" s="225" t="s">
        <v>80</v>
      </c>
      <c r="AA26" s="224"/>
      <c r="AB26" s="225" t="s">
        <v>80</v>
      </c>
      <c r="AC26" s="224"/>
      <c r="AD26" s="225" t="s">
        <v>80</v>
      </c>
      <c r="AE26" s="224"/>
      <c r="AF26" s="225" t="s">
        <v>80</v>
      </c>
      <c r="AG26" s="224"/>
      <c r="AH26" s="225" t="s">
        <v>80</v>
      </c>
      <c r="AI26" s="224"/>
      <c r="AJ26" s="225" t="s">
        <v>80</v>
      </c>
      <c r="AK26" s="224"/>
      <c r="AL26" s="225" t="s">
        <v>80</v>
      </c>
      <c r="AM26" s="224"/>
      <c r="AN26" s="225" t="s">
        <v>80</v>
      </c>
      <c r="AO26" s="224"/>
      <c r="AP26" s="225" t="s">
        <v>80</v>
      </c>
      <c r="AQ26" s="224"/>
      <c r="AR26" s="226" t="s">
        <v>78</v>
      </c>
      <c r="AS26" s="227" t="s">
        <v>136</v>
      </c>
      <c r="AT26" s="225" t="s">
        <v>80</v>
      </c>
      <c r="AU26" s="224"/>
      <c r="AV26" s="225" t="s">
        <v>80</v>
      </c>
      <c r="AW26" s="224"/>
      <c r="AX26" s="225" t="s">
        <v>80</v>
      </c>
      <c r="AY26" s="224"/>
      <c r="AZ26" s="225" t="s">
        <v>80</v>
      </c>
      <c r="BA26" s="224"/>
      <c r="BB26" s="225" t="s">
        <v>80</v>
      </c>
      <c r="BC26" s="224"/>
      <c r="BD26" s="225" t="s">
        <v>80</v>
      </c>
      <c r="BE26" s="224"/>
      <c r="BF26" s="225" t="s">
        <v>80</v>
      </c>
      <c r="BG26" s="224"/>
      <c r="BH26" s="225" t="s">
        <v>80</v>
      </c>
      <c r="BI26" s="224"/>
      <c r="BJ26" s="225" t="s">
        <v>80</v>
      </c>
      <c r="BK26" s="224"/>
      <c r="BL26" s="225" t="s">
        <v>80</v>
      </c>
      <c r="BM26" s="224"/>
      <c r="BN26" s="225" t="s">
        <v>80</v>
      </c>
      <c r="BO26" s="224"/>
    </row>
    <row r="27" spans="1:67" ht="12.75" x14ac:dyDescent="0.2">
      <c r="A27" s="110">
        <v>123</v>
      </c>
      <c r="B27" s="111" t="s">
        <v>946</v>
      </c>
      <c r="C27" s="159" t="s">
        <v>947</v>
      </c>
      <c r="D27" s="110" t="s">
        <v>90</v>
      </c>
      <c r="E27" s="229" t="s">
        <v>204</v>
      </c>
      <c r="F27" s="230" t="s">
        <v>80</v>
      </c>
      <c r="G27" s="231"/>
      <c r="H27" s="232" t="s">
        <v>80</v>
      </c>
      <c r="I27" s="231"/>
      <c r="J27" s="233" t="s">
        <v>78</v>
      </c>
      <c r="K27" s="234">
        <v>127</v>
      </c>
      <c r="L27" s="232" t="s">
        <v>80</v>
      </c>
      <c r="M27" s="231"/>
      <c r="N27" s="233" t="s">
        <v>78</v>
      </c>
      <c r="O27" s="234">
        <v>321</v>
      </c>
      <c r="P27" s="233" t="s">
        <v>78</v>
      </c>
      <c r="Q27" s="234" t="s">
        <v>79</v>
      </c>
      <c r="R27" s="232" t="s">
        <v>80</v>
      </c>
      <c r="S27" s="231"/>
      <c r="T27" s="232" t="s">
        <v>80</v>
      </c>
      <c r="U27" s="231"/>
      <c r="V27" s="232" t="s">
        <v>80</v>
      </c>
      <c r="W27" s="231"/>
      <c r="X27" s="232" t="s">
        <v>80</v>
      </c>
      <c r="Y27" s="231"/>
      <c r="Z27" s="233" t="s">
        <v>80</v>
      </c>
      <c r="AA27" s="234"/>
      <c r="AB27" s="232" t="s">
        <v>80</v>
      </c>
      <c r="AC27" s="231"/>
      <c r="AD27" s="235" t="s">
        <v>78</v>
      </c>
      <c r="AE27" s="236">
        <v>149</v>
      </c>
      <c r="AF27" s="233" t="s">
        <v>80</v>
      </c>
      <c r="AG27" s="234"/>
      <c r="AH27" s="233" t="s">
        <v>80</v>
      </c>
      <c r="AI27" s="234"/>
      <c r="AJ27" s="237" t="s">
        <v>80</v>
      </c>
      <c r="AK27" s="238"/>
      <c r="AL27" s="232" t="s">
        <v>80</v>
      </c>
      <c r="AM27" s="231"/>
      <c r="AN27" s="233" t="s">
        <v>78</v>
      </c>
      <c r="AO27" s="234" t="s">
        <v>94</v>
      </c>
      <c r="AP27" s="232" t="s">
        <v>80</v>
      </c>
      <c r="AQ27" s="231"/>
      <c r="AR27" s="232" t="s">
        <v>80</v>
      </c>
      <c r="AS27" s="231"/>
      <c r="AT27" s="233" t="s">
        <v>78</v>
      </c>
      <c r="AU27" s="234">
        <v>126</v>
      </c>
      <c r="AV27" s="232" t="s">
        <v>80</v>
      </c>
      <c r="AW27" s="231"/>
      <c r="AX27" s="232" t="s">
        <v>80</v>
      </c>
      <c r="AY27" s="231"/>
      <c r="AZ27" s="232" t="s">
        <v>80</v>
      </c>
      <c r="BA27" s="231"/>
      <c r="BB27" s="232" t="s">
        <v>80</v>
      </c>
      <c r="BC27" s="231"/>
      <c r="BD27" s="232" t="s">
        <v>80</v>
      </c>
      <c r="BE27" s="231"/>
      <c r="BF27" s="232" t="s">
        <v>80</v>
      </c>
      <c r="BG27" s="231"/>
      <c r="BH27" s="232" t="s">
        <v>80</v>
      </c>
      <c r="BI27" s="231"/>
      <c r="BJ27" s="232" t="s">
        <v>80</v>
      </c>
      <c r="BK27" s="231"/>
      <c r="BL27" s="232" t="s">
        <v>80</v>
      </c>
      <c r="BM27" s="231"/>
      <c r="BN27" s="233" t="s">
        <v>78</v>
      </c>
      <c r="BO27" s="234"/>
    </row>
    <row r="28" spans="1:67" ht="12.75" x14ac:dyDescent="0.2">
      <c r="A28" s="110">
        <v>124</v>
      </c>
      <c r="B28" s="111" t="s">
        <v>946</v>
      </c>
      <c r="C28" s="159" t="s">
        <v>947</v>
      </c>
      <c r="D28" s="110" t="s">
        <v>90</v>
      </c>
      <c r="E28" s="229" t="s">
        <v>935</v>
      </c>
      <c r="F28" s="230" t="s">
        <v>80</v>
      </c>
      <c r="G28" s="231"/>
      <c r="H28" s="233" t="s">
        <v>78</v>
      </c>
      <c r="I28" s="234">
        <v>105</v>
      </c>
      <c r="J28" s="233" t="s">
        <v>78</v>
      </c>
      <c r="K28" s="234">
        <v>127</v>
      </c>
      <c r="L28" s="233" t="s">
        <v>78</v>
      </c>
      <c r="M28" s="234">
        <v>67</v>
      </c>
      <c r="N28" s="233" t="s">
        <v>78</v>
      </c>
      <c r="O28" s="234">
        <v>321</v>
      </c>
      <c r="P28" s="233" t="s">
        <v>78</v>
      </c>
      <c r="Q28" s="234" t="s">
        <v>79</v>
      </c>
      <c r="R28" s="232" t="s">
        <v>80</v>
      </c>
      <c r="S28" s="231"/>
      <c r="T28" s="233" t="s">
        <v>78</v>
      </c>
      <c r="U28" s="234">
        <v>73</v>
      </c>
      <c r="V28" s="233" t="s">
        <v>78</v>
      </c>
      <c r="W28" s="234" t="s">
        <v>92</v>
      </c>
      <c r="X28" s="232" t="s">
        <v>80</v>
      </c>
      <c r="Y28" s="231"/>
      <c r="Z28" s="232" t="s">
        <v>80</v>
      </c>
      <c r="AA28" s="231"/>
      <c r="AB28" s="232" t="s">
        <v>80</v>
      </c>
      <c r="AC28" s="231"/>
      <c r="AD28" s="235" t="s">
        <v>78</v>
      </c>
      <c r="AE28" s="236">
        <v>149</v>
      </c>
      <c r="AF28" s="233" t="s">
        <v>78</v>
      </c>
      <c r="AG28" s="234">
        <v>215</v>
      </c>
      <c r="AH28" s="233" t="s">
        <v>78</v>
      </c>
      <c r="AI28" s="234">
        <v>117</v>
      </c>
      <c r="AJ28" s="237" t="s">
        <v>80</v>
      </c>
      <c r="AK28" s="238"/>
      <c r="AL28" s="233" t="s">
        <v>78</v>
      </c>
      <c r="AM28" s="236" t="s">
        <v>93</v>
      </c>
      <c r="AN28" s="233" t="s">
        <v>78</v>
      </c>
      <c r="AO28" s="234" t="s">
        <v>94</v>
      </c>
      <c r="AP28" s="232" t="s">
        <v>80</v>
      </c>
      <c r="AQ28" s="231"/>
      <c r="AR28" s="232" t="s">
        <v>80</v>
      </c>
      <c r="AS28" s="231"/>
      <c r="AT28" s="233" t="s">
        <v>78</v>
      </c>
      <c r="AU28" s="234">
        <v>126</v>
      </c>
      <c r="AV28" s="232" t="s">
        <v>80</v>
      </c>
      <c r="AW28" s="231"/>
      <c r="AX28" s="232" t="s">
        <v>80</v>
      </c>
      <c r="AY28" s="231"/>
      <c r="AZ28" s="233" t="s">
        <v>78</v>
      </c>
      <c r="BA28" s="234" t="s">
        <v>93</v>
      </c>
      <c r="BB28" s="232" t="s">
        <v>80</v>
      </c>
      <c r="BC28" s="231"/>
      <c r="BD28" s="233" t="s">
        <v>78</v>
      </c>
      <c r="BE28" s="234">
        <v>148</v>
      </c>
      <c r="BF28" s="233" t="s">
        <v>78</v>
      </c>
      <c r="BG28" s="234" t="s">
        <v>84</v>
      </c>
      <c r="BH28" s="232" t="s">
        <v>80</v>
      </c>
      <c r="BI28" s="231"/>
      <c r="BJ28" s="233" t="s">
        <v>78</v>
      </c>
      <c r="BK28" s="234" t="s">
        <v>97</v>
      </c>
      <c r="BL28" s="233" t="s">
        <v>78</v>
      </c>
      <c r="BM28" s="234" t="s">
        <v>98</v>
      </c>
      <c r="BN28" s="232" t="s">
        <v>80</v>
      </c>
      <c r="BO28" s="231"/>
    </row>
    <row r="29" spans="1:67" ht="12.75" x14ac:dyDescent="0.2">
      <c r="A29" s="110">
        <v>125</v>
      </c>
      <c r="B29" s="111" t="s">
        <v>946</v>
      </c>
      <c r="C29" s="159" t="s">
        <v>947</v>
      </c>
      <c r="D29" s="110" t="s">
        <v>90</v>
      </c>
      <c r="E29" s="229" t="s">
        <v>686</v>
      </c>
      <c r="F29" s="230" t="s">
        <v>80</v>
      </c>
      <c r="G29" s="231"/>
      <c r="H29" s="233" t="s">
        <v>78</v>
      </c>
      <c r="I29" s="234">
        <v>105</v>
      </c>
      <c r="J29" s="233" t="s">
        <v>78</v>
      </c>
      <c r="K29" s="234">
        <v>127</v>
      </c>
      <c r="L29" s="233" t="s">
        <v>78</v>
      </c>
      <c r="M29" s="234">
        <v>67</v>
      </c>
      <c r="N29" s="233" t="s">
        <v>78</v>
      </c>
      <c r="O29" s="234">
        <v>321</v>
      </c>
      <c r="P29" s="233" t="s">
        <v>78</v>
      </c>
      <c r="Q29" s="234" t="s">
        <v>79</v>
      </c>
      <c r="R29" s="233" t="s">
        <v>78</v>
      </c>
      <c r="S29" s="234" t="s">
        <v>86</v>
      </c>
      <c r="T29" s="233" t="s">
        <v>78</v>
      </c>
      <c r="U29" s="234">
        <v>73</v>
      </c>
      <c r="V29" s="233" t="s">
        <v>78</v>
      </c>
      <c r="W29" s="234" t="s">
        <v>92</v>
      </c>
      <c r="X29" s="233" t="s">
        <v>78</v>
      </c>
      <c r="Y29" s="234">
        <v>51</v>
      </c>
      <c r="Z29" s="233" t="s">
        <v>78</v>
      </c>
      <c r="AA29" s="234">
        <v>51</v>
      </c>
      <c r="AB29" s="233" t="s">
        <v>78</v>
      </c>
      <c r="AC29" s="234">
        <v>93</v>
      </c>
      <c r="AD29" s="235" t="s">
        <v>78</v>
      </c>
      <c r="AE29" s="236">
        <v>149</v>
      </c>
      <c r="AF29" s="233" t="s">
        <v>78</v>
      </c>
      <c r="AG29" s="234">
        <v>215</v>
      </c>
      <c r="AH29" s="233" t="s">
        <v>78</v>
      </c>
      <c r="AI29" s="234">
        <v>117</v>
      </c>
      <c r="AJ29" s="237" t="s">
        <v>80</v>
      </c>
      <c r="AK29" s="238"/>
      <c r="AL29" s="233" t="s">
        <v>78</v>
      </c>
      <c r="AM29" s="236" t="s">
        <v>93</v>
      </c>
      <c r="AN29" s="233" t="s">
        <v>78</v>
      </c>
      <c r="AO29" s="234" t="s">
        <v>94</v>
      </c>
      <c r="AP29" s="233" t="s">
        <v>78</v>
      </c>
      <c r="AQ29" s="234" t="s">
        <v>1244</v>
      </c>
      <c r="AR29" s="232" t="s">
        <v>80</v>
      </c>
      <c r="AS29" s="231"/>
      <c r="AT29" s="233" t="s">
        <v>78</v>
      </c>
      <c r="AU29" s="234">
        <v>126</v>
      </c>
      <c r="AV29" s="233" t="s">
        <v>78</v>
      </c>
      <c r="AW29" s="234">
        <v>98</v>
      </c>
      <c r="AX29" s="232" t="s">
        <v>80</v>
      </c>
      <c r="AY29" s="231"/>
      <c r="AZ29" s="233" t="s">
        <v>78</v>
      </c>
      <c r="BA29" s="234" t="s">
        <v>93</v>
      </c>
      <c r="BB29" s="233" t="s">
        <v>78</v>
      </c>
      <c r="BC29" s="234">
        <v>309</v>
      </c>
      <c r="BD29" s="233" t="s">
        <v>78</v>
      </c>
      <c r="BE29" s="234">
        <v>148</v>
      </c>
      <c r="BF29" s="233" t="s">
        <v>78</v>
      </c>
      <c r="BG29" s="234" t="s">
        <v>84</v>
      </c>
      <c r="BH29" s="233" t="s">
        <v>78</v>
      </c>
      <c r="BI29" s="234" t="s">
        <v>96</v>
      </c>
      <c r="BJ29" s="233" t="s">
        <v>78</v>
      </c>
      <c r="BK29" s="234" t="s">
        <v>97</v>
      </c>
      <c r="BL29" s="233" t="s">
        <v>78</v>
      </c>
      <c r="BM29" s="234" t="s">
        <v>98</v>
      </c>
      <c r="BN29" s="233" t="s">
        <v>78</v>
      </c>
      <c r="BO29" s="234" t="s">
        <v>81</v>
      </c>
    </row>
    <row r="30" spans="1:67" ht="12.75" x14ac:dyDescent="0.2">
      <c r="A30" s="110">
        <v>126</v>
      </c>
      <c r="B30" s="111" t="s">
        <v>946</v>
      </c>
      <c r="C30" s="111" t="s">
        <v>953</v>
      </c>
      <c r="D30" s="110" t="s">
        <v>863</v>
      </c>
      <c r="E30" s="229" t="s">
        <v>938</v>
      </c>
      <c r="F30" s="230" t="s">
        <v>80</v>
      </c>
      <c r="G30" s="231"/>
      <c r="H30" s="232" t="s">
        <v>80</v>
      </c>
      <c r="I30" s="231"/>
      <c r="J30" s="233" t="s">
        <v>78</v>
      </c>
      <c r="K30" s="234">
        <v>127</v>
      </c>
      <c r="L30" s="232" t="s">
        <v>80</v>
      </c>
      <c r="M30" s="231"/>
      <c r="N30" s="232" t="s">
        <v>80</v>
      </c>
      <c r="O30" s="231"/>
      <c r="P30" s="233" t="s">
        <v>80</v>
      </c>
      <c r="Q30" s="234"/>
      <c r="R30" s="232" t="s">
        <v>80</v>
      </c>
      <c r="S30" s="231"/>
      <c r="T30" s="232" t="s">
        <v>80</v>
      </c>
      <c r="U30" s="231"/>
      <c r="V30" s="232" t="s">
        <v>80</v>
      </c>
      <c r="W30" s="231"/>
      <c r="X30" s="232" t="s">
        <v>80</v>
      </c>
      <c r="Y30" s="231"/>
      <c r="Z30" s="233" t="s">
        <v>78</v>
      </c>
      <c r="AA30" s="234">
        <v>51</v>
      </c>
      <c r="AB30" s="232" t="s">
        <v>80</v>
      </c>
      <c r="AC30" s="231"/>
      <c r="AD30" s="237" t="s">
        <v>80</v>
      </c>
      <c r="AE30" s="238"/>
      <c r="AF30" s="232" t="s">
        <v>80</v>
      </c>
      <c r="AG30" s="231"/>
      <c r="AH30" s="232" t="s">
        <v>80</v>
      </c>
      <c r="AI30" s="231"/>
      <c r="AJ30" s="237" t="s">
        <v>80</v>
      </c>
      <c r="AK30" s="238"/>
      <c r="AL30" s="232" t="s">
        <v>80</v>
      </c>
      <c r="AM30" s="231"/>
      <c r="AN30" s="232" t="s">
        <v>80</v>
      </c>
      <c r="AO30" s="231"/>
      <c r="AP30" s="232" t="s">
        <v>80</v>
      </c>
      <c r="AQ30" s="231"/>
      <c r="AR30" s="232" t="s">
        <v>80</v>
      </c>
      <c r="AS30" s="231"/>
      <c r="AT30" s="232" t="s">
        <v>80</v>
      </c>
      <c r="AU30" s="231"/>
      <c r="AV30" s="233" t="s">
        <v>78</v>
      </c>
      <c r="AW30" s="234">
        <v>98</v>
      </c>
      <c r="AX30" s="232" t="s">
        <v>80</v>
      </c>
      <c r="AY30" s="231"/>
      <c r="AZ30" s="233" t="s">
        <v>78</v>
      </c>
      <c r="BA30" s="234" t="s">
        <v>93</v>
      </c>
      <c r="BB30" s="232" t="s">
        <v>80</v>
      </c>
      <c r="BC30" s="231"/>
      <c r="BD30" s="233" t="s">
        <v>78</v>
      </c>
      <c r="BE30" s="234">
        <v>148</v>
      </c>
      <c r="BF30" s="233" t="s">
        <v>78</v>
      </c>
      <c r="BG30" s="234" t="s">
        <v>84</v>
      </c>
      <c r="BH30" s="232" t="s">
        <v>80</v>
      </c>
      <c r="BI30" s="231"/>
      <c r="BJ30" s="233" t="s">
        <v>78</v>
      </c>
      <c r="BK30" s="234" t="s">
        <v>97</v>
      </c>
      <c r="BL30" s="233" t="s">
        <v>78</v>
      </c>
      <c r="BM30" s="234" t="s">
        <v>98</v>
      </c>
      <c r="BN30" s="233" t="s">
        <v>80</v>
      </c>
      <c r="BO30" s="234"/>
    </row>
    <row r="31" spans="1:67" ht="12.75" x14ac:dyDescent="0.2">
      <c r="A31" s="110">
        <v>127</v>
      </c>
      <c r="B31" s="111" t="s">
        <v>946</v>
      </c>
      <c r="C31" s="111" t="s">
        <v>954</v>
      </c>
      <c r="D31" s="110" t="s">
        <v>90</v>
      </c>
      <c r="E31" s="229">
        <v>2025</v>
      </c>
      <c r="F31" s="230" t="s">
        <v>80</v>
      </c>
      <c r="G31" s="231"/>
      <c r="H31" s="232" t="s">
        <v>80</v>
      </c>
      <c r="I31" s="231"/>
      <c r="J31" s="232" t="s">
        <v>80</v>
      </c>
      <c r="K31" s="231"/>
      <c r="L31" s="232" t="s">
        <v>80</v>
      </c>
      <c r="M31" s="231"/>
      <c r="N31" s="232" t="s">
        <v>80</v>
      </c>
      <c r="O31" s="231"/>
      <c r="P31" s="232" t="s">
        <v>80</v>
      </c>
      <c r="Q31" s="231"/>
      <c r="R31" s="232" t="s">
        <v>80</v>
      </c>
      <c r="S31" s="231"/>
      <c r="T31" s="232" t="s">
        <v>80</v>
      </c>
      <c r="U31" s="231"/>
      <c r="V31" s="232" t="s">
        <v>80</v>
      </c>
      <c r="W31" s="231"/>
      <c r="X31" s="232" t="s">
        <v>80</v>
      </c>
      <c r="Y31" s="231"/>
      <c r="Z31" s="232" t="s">
        <v>80</v>
      </c>
      <c r="AA31" s="231"/>
      <c r="AB31" s="232" t="s">
        <v>80</v>
      </c>
      <c r="AC31" s="231"/>
      <c r="AD31" s="237" t="s">
        <v>80</v>
      </c>
      <c r="AE31" s="238"/>
      <c r="AF31" s="232" t="s">
        <v>80</v>
      </c>
      <c r="AG31" s="231"/>
      <c r="AH31" s="232" t="s">
        <v>80</v>
      </c>
      <c r="AI31" s="231"/>
      <c r="AJ31" s="237" t="s">
        <v>80</v>
      </c>
      <c r="AK31" s="238"/>
      <c r="AL31" s="232" t="s">
        <v>80</v>
      </c>
      <c r="AM31" s="231"/>
      <c r="AN31" s="232" t="s">
        <v>80</v>
      </c>
      <c r="AO31" s="231"/>
      <c r="AP31" s="232" t="s">
        <v>80</v>
      </c>
      <c r="AQ31" s="231"/>
      <c r="AR31" s="232" t="s">
        <v>80</v>
      </c>
      <c r="AS31" s="231"/>
      <c r="AT31" s="232" t="s">
        <v>80</v>
      </c>
      <c r="AU31" s="231"/>
      <c r="AV31" s="232" t="s">
        <v>80</v>
      </c>
      <c r="AW31" s="231"/>
      <c r="AX31" s="232" t="s">
        <v>80</v>
      </c>
      <c r="AY31" s="231"/>
      <c r="AZ31" s="232" t="s">
        <v>80</v>
      </c>
      <c r="BA31" s="231"/>
      <c r="BB31" s="232" t="s">
        <v>80</v>
      </c>
      <c r="BC31" s="231"/>
      <c r="BD31" s="232" t="s">
        <v>80</v>
      </c>
      <c r="BE31" s="231"/>
      <c r="BF31" s="232" t="s">
        <v>80</v>
      </c>
      <c r="BG31" s="231"/>
      <c r="BH31" s="232" t="s">
        <v>80</v>
      </c>
      <c r="BI31" s="231"/>
      <c r="BJ31" s="232" t="s">
        <v>80</v>
      </c>
      <c r="BK31" s="231"/>
      <c r="BL31" s="232" t="s">
        <v>80</v>
      </c>
      <c r="BM31" s="231"/>
      <c r="BN31" s="232" t="s">
        <v>80</v>
      </c>
      <c r="BO31" s="231"/>
    </row>
    <row r="32" spans="1:67" ht="12.75" x14ac:dyDescent="0.2">
      <c r="A32" s="110">
        <v>128</v>
      </c>
      <c r="B32" s="111" t="s">
        <v>946</v>
      </c>
      <c r="C32" s="111" t="s">
        <v>954</v>
      </c>
      <c r="D32" s="110" t="s">
        <v>90</v>
      </c>
      <c r="E32" s="229">
        <v>2030</v>
      </c>
      <c r="F32" s="230" t="s">
        <v>80</v>
      </c>
      <c r="G32" s="231"/>
      <c r="H32" s="233" t="s">
        <v>78</v>
      </c>
      <c r="I32" s="234">
        <v>61</v>
      </c>
      <c r="J32" s="232" t="s">
        <v>80</v>
      </c>
      <c r="K32" s="231"/>
      <c r="L32" s="232" t="s">
        <v>80</v>
      </c>
      <c r="M32" s="231"/>
      <c r="N32" s="232" t="s">
        <v>80</v>
      </c>
      <c r="O32" s="231"/>
      <c r="P32" s="232" t="s">
        <v>80</v>
      </c>
      <c r="Q32" s="231"/>
      <c r="R32" s="232" t="s">
        <v>80</v>
      </c>
      <c r="S32" s="231"/>
      <c r="T32" s="232" t="s">
        <v>80</v>
      </c>
      <c r="U32" s="231"/>
      <c r="V32" s="232" t="s">
        <v>80</v>
      </c>
      <c r="W32" s="231"/>
      <c r="X32" s="232" t="s">
        <v>80</v>
      </c>
      <c r="Y32" s="231"/>
      <c r="Z32" s="232" t="s">
        <v>80</v>
      </c>
      <c r="AA32" s="231"/>
      <c r="AB32" s="232" t="s">
        <v>80</v>
      </c>
      <c r="AC32" s="231"/>
      <c r="AD32" s="237" t="s">
        <v>80</v>
      </c>
      <c r="AE32" s="238"/>
      <c r="AF32" s="232" t="s">
        <v>80</v>
      </c>
      <c r="AG32" s="231"/>
      <c r="AH32" s="232" t="s">
        <v>80</v>
      </c>
      <c r="AI32" s="231"/>
      <c r="AJ32" s="235" t="s">
        <v>78</v>
      </c>
      <c r="AK32" s="236" t="s">
        <v>1245</v>
      </c>
      <c r="AL32" s="232" t="s">
        <v>80</v>
      </c>
      <c r="AM32" s="231"/>
      <c r="AN32" s="232" t="s">
        <v>80</v>
      </c>
      <c r="AO32" s="231"/>
      <c r="AP32" s="232" t="s">
        <v>80</v>
      </c>
      <c r="AQ32" s="231"/>
      <c r="AR32" s="232" t="s">
        <v>80</v>
      </c>
      <c r="AS32" s="231"/>
      <c r="AT32" s="232" t="s">
        <v>80</v>
      </c>
      <c r="AU32" s="231"/>
      <c r="AV32" s="232" t="s">
        <v>80</v>
      </c>
      <c r="AW32" s="231"/>
      <c r="AX32" s="232" t="s">
        <v>80</v>
      </c>
      <c r="AY32" s="231"/>
      <c r="AZ32" s="232" t="s">
        <v>80</v>
      </c>
      <c r="BA32" s="231"/>
      <c r="BB32" s="232" t="s">
        <v>80</v>
      </c>
      <c r="BC32" s="231"/>
      <c r="BD32" s="232" t="s">
        <v>80</v>
      </c>
      <c r="BE32" s="231"/>
      <c r="BF32" s="232" t="s">
        <v>80</v>
      </c>
      <c r="BG32" s="231"/>
      <c r="BH32" s="232" t="s">
        <v>80</v>
      </c>
      <c r="BI32" s="231"/>
      <c r="BJ32" s="232" t="s">
        <v>80</v>
      </c>
      <c r="BK32" s="231"/>
      <c r="BL32" s="232" t="s">
        <v>80</v>
      </c>
      <c r="BM32" s="231"/>
      <c r="BN32" s="232" t="s">
        <v>80</v>
      </c>
      <c r="BO32" s="231"/>
    </row>
    <row r="33" spans="1:67" ht="12.75" x14ac:dyDescent="0.2">
      <c r="A33" s="110">
        <v>129</v>
      </c>
      <c r="B33" s="111" t="s">
        <v>946</v>
      </c>
      <c r="C33" s="111" t="s">
        <v>954</v>
      </c>
      <c r="D33" s="110" t="s">
        <v>90</v>
      </c>
      <c r="E33" s="229">
        <v>2050</v>
      </c>
      <c r="F33" s="230" t="s">
        <v>80</v>
      </c>
      <c r="G33" s="231"/>
      <c r="H33" s="232" t="s">
        <v>80</v>
      </c>
      <c r="I33" s="231"/>
      <c r="J33" s="232" t="s">
        <v>80</v>
      </c>
      <c r="K33" s="231"/>
      <c r="L33" s="232" t="s">
        <v>80</v>
      </c>
      <c r="M33" s="231"/>
      <c r="N33" s="232" t="s">
        <v>80</v>
      </c>
      <c r="O33" s="231"/>
      <c r="P33" s="232" t="s">
        <v>80</v>
      </c>
      <c r="Q33" s="231"/>
      <c r="R33" s="233" t="s">
        <v>78</v>
      </c>
      <c r="S33" s="234" t="s">
        <v>1243</v>
      </c>
      <c r="T33" s="232" t="s">
        <v>80</v>
      </c>
      <c r="U33" s="231"/>
      <c r="V33" s="232" t="s">
        <v>80</v>
      </c>
      <c r="W33" s="231"/>
      <c r="X33" s="232" t="s">
        <v>80</v>
      </c>
      <c r="Y33" s="231"/>
      <c r="Z33" s="232" t="s">
        <v>80</v>
      </c>
      <c r="AA33" s="231"/>
      <c r="AB33" s="233" t="s">
        <v>78</v>
      </c>
      <c r="AC33" s="234">
        <v>93</v>
      </c>
      <c r="AD33" s="235" t="s">
        <v>78</v>
      </c>
      <c r="AE33" s="236">
        <v>149</v>
      </c>
      <c r="AF33" s="232" t="s">
        <v>80</v>
      </c>
      <c r="AG33" s="231"/>
      <c r="AH33" s="232" t="s">
        <v>80</v>
      </c>
      <c r="AI33" s="231"/>
      <c r="AJ33" s="237" t="s">
        <v>80</v>
      </c>
      <c r="AK33" s="238"/>
      <c r="AL33" s="232" t="s">
        <v>80</v>
      </c>
      <c r="AM33" s="231"/>
      <c r="AN33" s="232" t="s">
        <v>80</v>
      </c>
      <c r="AO33" s="231"/>
      <c r="AP33" s="232" t="s">
        <v>80</v>
      </c>
      <c r="AQ33" s="231"/>
      <c r="AR33" s="232" t="s">
        <v>80</v>
      </c>
      <c r="AS33" s="231"/>
      <c r="AT33" s="232" t="s">
        <v>80</v>
      </c>
      <c r="AU33" s="231"/>
      <c r="AV33" s="232" t="s">
        <v>80</v>
      </c>
      <c r="AW33" s="231"/>
      <c r="AX33" s="232" t="s">
        <v>80</v>
      </c>
      <c r="AY33" s="231"/>
      <c r="AZ33" s="232" t="s">
        <v>80</v>
      </c>
      <c r="BA33" s="231"/>
      <c r="BB33" s="232" t="s">
        <v>80</v>
      </c>
      <c r="BC33" s="231"/>
      <c r="BD33" s="232" t="s">
        <v>80</v>
      </c>
      <c r="BE33" s="231"/>
      <c r="BF33" s="232" t="s">
        <v>80</v>
      </c>
      <c r="BG33" s="231"/>
      <c r="BH33" s="232" t="s">
        <v>80</v>
      </c>
      <c r="BI33" s="231"/>
      <c r="BJ33" s="232" t="s">
        <v>80</v>
      </c>
      <c r="BK33" s="231"/>
      <c r="BL33" s="232" t="s">
        <v>80</v>
      </c>
      <c r="BM33" s="231"/>
      <c r="BN33" s="232" t="s">
        <v>80</v>
      </c>
      <c r="BO33" s="231"/>
    </row>
    <row r="34" spans="1:67" ht="12.75" x14ac:dyDescent="0.2">
      <c r="A34" s="110">
        <v>130</v>
      </c>
      <c r="B34" s="111" t="s">
        <v>946</v>
      </c>
      <c r="C34" s="111" t="s">
        <v>954</v>
      </c>
      <c r="D34" s="110" t="s">
        <v>863</v>
      </c>
      <c r="E34" s="229" t="s">
        <v>940</v>
      </c>
      <c r="F34" s="230" t="s">
        <v>80</v>
      </c>
      <c r="G34" s="231"/>
      <c r="H34" s="232" t="s">
        <v>80</v>
      </c>
      <c r="I34" s="231"/>
      <c r="J34" s="232" t="s">
        <v>80</v>
      </c>
      <c r="K34" s="231"/>
      <c r="L34" s="232" t="s">
        <v>80</v>
      </c>
      <c r="M34" s="231"/>
      <c r="N34" s="232" t="s">
        <v>80</v>
      </c>
      <c r="O34" s="231"/>
      <c r="P34" s="232" t="s">
        <v>80</v>
      </c>
      <c r="Q34" s="231"/>
      <c r="R34" s="232" t="s">
        <v>80</v>
      </c>
      <c r="S34" s="231"/>
      <c r="T34" s="232" t="s">
        <v>80</v>
      </c>
      <c r="U34" s="231"/>
      <c r="V34" s="232" t="s">
        <v>80</v>
      </c>
      <c r="W34" s="231"/>
      <c r="X34" s="232" t="s">
        <v>80</v>
      </c>
      <c r="Y34" s="231"/>
      <c r="Z34" s="232" t="s">
        <v>80</v>
      </c>
      <c r="AA34" s="231"/>
      <c r="AB34" s="233" t="s">
        <v>78</v>
      </c>
      <c r="AC34" s="234">
        <v>93</v>
      </c>
      <c r="AD34" s="235" t="s">
        <v>78</v>
      </c>
      <c r="AE34" s="236">
        <v>149</v>
      </c>
      <c r="AF34" s="232" t="s">
        <v>80</v>
      </c>
      <c r="AG34" s="231"/>
      <c r="AH34" s="232" t="s">
        <v>80</v>
      </c>
      <c r="AI34" s="231"/>
      <c r="AJ34" s="237" t="s">
        <v>80</v>
      </c>
      <c r="AK34" s="238"/>
      <c r="AL34" s="232" t="s">
        <v>80</v>
      </c>
      <c r="AM34" s="231"/>
      <c r="AN34" s="232" t="s">
        <v>80</v>
      </c>
      <c r="AO34" s="231"/>
      <c r="AP34" s="232" t="s">
        <v>80</v>
      </c>
      <c r="AQ34" s="231"/>
      <c r="AR34" s="232" t="s">
        <v>80</v>
      </c>
      <c r="AS34" s="231"/>
      <c r="AT34" s="232" t="s">
        <v>80</v>
      </c>
      <c r="AU34" s="231"/>
      <c r="AV34" s="232" t="s">
        <v>80</v>
      </c>
      <c r="AW34" s="231"/>
      <c r="AX34" s="232" t="s">
        <v>80</v>
      </c>
      <c r="AY34" s="231"/>
      <c r="AZ34" s="232" t="s">
        <v>80</v>
      </c>
      <c r="BA34" s="231"/>
      <c r="BB34" s="232" t="s">
        <v>80</v>
      </c>
      <c r="BC34" s="231"/>
      <c r="BD34" s="232" t="s">
        <v>80</v>
      </c>
      <c r="BE34" s="231"/>
      <c r="BF34" s="232" t="s">
        <v>80</v>
      </c>
      <c r="BG34" s="231"/>
      <c r="BH34" s="232" t="s">
        <v>80</v>
      </c>
      <c r="BI34" s="231"/>
      <c r="BJ34" s="232" t="s">
        <v>80</v>
      </c>
      <c r="BK34" s="231"/>
      <c r="BL34" s="232" t="s">
        <v>80</v>
      </c>
      <c r="BM34" s="231"/>
      <c r="BN34" s="232" t="s">
        <v>80</v>
      </c>
      <c r="BO34" s="231"/>
    </row>
    <row r="35" spans="1:67" ht="12.75" x14ac:dyDescent="0.2">
      <c r="A35" s="130">
        <v>131</v>
      </c>
      <c r="B35" s="131" t="s">
        <v>946</v>
      </c>
      <c r="C35" s="131" t="s">
        <v>955</v>
      </c>
      <c r="D35" s="130" t="s">
        <v>90</v>
      </c>
      <c r="E35" s="239" t="s">
        <v>686</v>
      </c>
      <c r="F35" s="240" t="s">
        <v>80</v>
      </c>
      <c r="G35" s="241"/>
      <c r="H35" s="242" t="s">
        <v>80</v>
      </c>
      <c r="I35" s="241"/>
      <c r="J35" s="242" t="s">
        <v>80</v>
      </c>
      <c r="K35" s="241"/>
      <c r="L35" s="242" t="s">
        <v>80</v>
      </c>
      <c r="M35" s="241"/>
      <c r="N35" s="242" t="s">
        <v>80</v>
      </c>
      <c r="O35" s="241"/>
      <c r="P35" s="242" t="s">
        <v>80</v>
      </c>
      <c r="Q35" s="241"/>
      <c r="R35" s="242" t="s">
        <v>80</v>
      </c>
      <c r="S35" s="241"/>
      <c r="T35" s="242" t="s">
        <v>80</v>
      </c>
      <c r="U35" s="241"/>
      <c r="V35" s="242" t="s">
        <v>80</v>
      </c>
      <c r="W35" s="241"/>
      <c r="X35" s="242" t="s">
        <v>80</v>
      </c>
      <c r="Y35" s="241"/>
      <c r="Z35" s="242" t="s">
        <v>80</v>
      </c>
      <c r="AA35" s="241"/>
      <c r="AB35" s="242" t="s">
        <v>80</v>
      </c>
      <c r="AC35" s="241"/>
      <c r="AD35" s="243" t="s">
        <v>80</v>
      </c>
      <c r="AE35" s="244"/>
      <c r="AF35" s="242" t="s">
        <v>80</v>
      </c>
      <c r="AG35" s="241"/>
      <c r="AH35" s="242" t="s">
        <v>80</v>
      </c>
      <c r="AI35" s="241"/>
      <c r="AJ35" s="243" t="s">
        <v>80</v>
      </c>
      <c r="AK35" s="244"/>
      <c r="AL35" s="242" t="s">
        <v>80</v>
      </c>
      <c r="AM35" s="241"/>
      <c r="AN35" s="242" t="s">
        <v>80</v>
      </c>
      <c r="AO35" s="241"/>
      <c r="AP35" s="242" t="s">
        <v>80</v>
      </c>
      <c r="AQ35" s="241"/>
      <c r="AR35" s="242" t="s">
        <v>80</v>
      </c>
      <c r="AS35" s="241"/>
      <c r="AT35" s="242" t="s">
        <v>80</v>
      </c>
      <c r="AU35" s="241"/>
      <c r="AV35" s="242" t="s">
        <v>80</v>
      </c>
      <c r="AW35" s="241"/>
      <c r="AX35" s="242" t="s">
        <v>80</v>
      </c>
      <c r="AY35" s="241"/>
      <c r="AZ35" s="242" t="s">
        <v>80</v>
      </c>
      <c r="BA35" s="241"/>
      <c r="BB35" s="242" t="s">
        <v>80</v>
      </c>
      <c r="BC35" s="241"/>
      <c r="BD35" s="242" t="s">
        <v>80</v>
      </c>
      <c r="BE35" s="241"/>
      <c r="BF35" s="242" t="s">
        <v>80</v>
      </c>
      <c r="BG35" s="241"/>
      <c r="BH35" s="242" t="s">
        <v>80</v>
      </c>
      <c r="BI35" s="241"/>
      <c r="BJ35" s="242" t="s">
        <v>80</v>
      </c>
      <c r="BK35" s="241"/>
      <c r="BL35" s="242" t="s">
        <v>80</v>
      </c>
      <c r="BM35" s="241"/>
      <c r="BN35" s="242" t="s">
        <v>80</v>
      </c>
      <c r="BO35" s="241"/>
    </row>
    <row r="36" spans="1:67" ht="12.75" x14ac:dyDescent="0.2">
      <c r="A36" s="110">
        <v>132</v>
      </c>
      <c r="B36" s="111" t="s">
        <v>946</v>
      </c>
      <c r="C36" s="111" t="s">
        <v>958</v>
      </c>
      <c r="D36" s="110" t="s">
        <v>863</v>
      </c>
      <c r="E36" s="229" t="s">
        <v>204</v>
      </c>
      <c r="F36" s="230" t="s">
        <v>80</v>
      </c>
      <c r="G36" s="231"/>
      <c r="H36" s="232" t="s">
        <v>80</v>
      </c>
      <c r="I36" s="231"/>
      <c r="J36" s="232" t="s">
        <v>80</v>
      </c>
      <c r="K36" s="231"/>
      <c r="L36" s="232" t="s">
        <v>80</v>
      </c>
      <c r="M36" s="231"/>
      <c r="N36" s="232" t="s">
        <v>80</v>
      </c>
      <c r="O36" s="231"/>
      <c r="P36" s="232" t="s">
        <v>80</v>
      </c>
      <c r="Q36" s="231"/>
      <c r="R36" s="232" t="s">
        <v>80</v>
      </c>
      <c r="S36" s="231"/>
      <c r="T36" s="232" t="s">
        <v>80</v>
      </c>
      <c r="U36" s="231"/>
      <c r="V36" s="232" t="s">
        <v>80</v>
      </c>
      <c r="W36" s="231"/>
      <c r="X36" s="232" t="s">
        <v>80</v>
      </c>
      <c r="Y36" s="231"/>
      <c r="Z36" s="232" t="s">
        <v>80</v>
      </c>
      <c r="AA36" s="231"/>
      <c r="AB36" s="232" t="s">
        <v>80</v>
      </c>
      <c r="AC36" s="231"/>
      <c r="AD36" s="237" t="s">
        <v>80</v>
      </c>
      <c r="AE36" s="238"/>
      <c r="AF36" s="232" t="s">
        <v>80</v>
      </c>
      <c r="AG36" s="231"/>
      <c r="AH36" s="232" t="s">
        <v>80</v>
      </c>
      <c r="AI36" s="231"/>
      <c r="AJ36" s="237" t="s">
        <v>80</v>
      </c>
      <c r="AK36" s="238"/>
      <c r="AL36" s="232" t="s">
        <v>80</v>
      </c>
      <c r="AM36" s="231"/>
      <c r="AN36" s="232" t="s">
        <v>80</v>
      </c>
      <c r="AO36" s="231"/>
      <c r="AP36" s="232" t="s">
        <v>80</v>
      </c>
      <c r="AQ36" s="231"/>
      <c r="AR36" s="232" t="s">
        <v>80</v>
      </c>
      <c r="AS36" s="231"/>
      <c r="AT36" s="232" t="s">
        <v>80</v>
      </c>
      <c r="AU36" s="231"/>
      <c r="AV36" s="232" t="s">
        <v>80</v>
      </c>
      <c r="AW36" s="231"/>
      <c r="AX36" s="232" t="s">
        <v>80</v>
      </c>
      <c r="AY36" s="231"/>
      <c r="AZ36" s="232" t="s">
        <v>80</v>
      </c>
      <c r="BA36" s="231"/>
      <c r="BB36" s="232" t="s">
        <v>80</v>
      </c>
      <c r="BC36" s="231"/>
      <c r="BD36" s="232" t="s">
        <v>80</v>
      </c>
      <c r="BE36" s="231"/>
      <c r="BF36" s="232" t="s">
        <v>80</v>
      </c>
      <c r="BG36" s="231"/>
      <c r="BH36" s="232" t="s">
        <v>80</v>
      </c>
      <c r="BI36" s="231"/>
      <c r="BJ36" s="232" t="s">
        <v>80</v>
      </c>
      <c r="BK36" s="231"/>
      <c r="BL36" s="232" t="s">
        <v>80</v>
      </c>
      <c r="BM36" s="231"/>
      <c r="BN36" s="232" t="s">
        <v>80</v>
      </c>
      <c r="BO36" s="231"/>
    </row>
    <row r="37" spans="1:67" ht="12.75" x14ac:dyDescent="0.2">
      <c r="A37" s="110">
        <v>133</v>
      </c>
      <c r="B37" s="111" t="s">
        <v>946</v>
      </c>
      <c r="C37" s="111" t="s">
        <v>958</v>
      </c>
      <c r="D37" s="110" t="s">
        <v>863</v>
      </c>
      <c r="E37" s="229" t="s">
        <v>935</v>
      </c>
      <c r="F37" s="230" t="s">
        <v>80</v>
      </c>
      <c r="G37" s="231"/>
      <c r="H37" s="232" t="s">
        <v>80</v>
      </c>
      <c r="I37" s="231"/>
      <c r="J37" s="232" t="s">
        <v>80</v>
      </c>
      <c r="K37" s="231"/>
      <c r="L37" s="232" t="s">
        <v>80</v>
      </c>
      <c r="M37" s="231"/>
      <c r="N37" s="232" t="s">
        <v>80</v>
      </c>
      <c r="O37" s="231"/>
      <c r="P37" s="232" t="s">
        <v>80</v>
      </c>
      <c r="Q37" s="231"/>
      <c r="R37" s="232" t="s">
        <v>80</v>
      </c>
      <c r="S37" s="231"/>
      <c r="T37" s="232" t="s">
        <v>80</v>
      </c>
      <c r="U37" s="231"/>
      <c r="V37" s="232" t="s">
        <v>80</v>
      </c>
      <c r="W37" s="231"/>
      <c r="X37" s="232" t="s">
        <v>80</v>
      </c>
      <c r="Y37" s="231"/>
      <c r="Z37" s="232" t="s">
        <v>80</v>
      </c>
      <c r="AA37" s="231"/>
      <c r="AB37" s="232" t="s">
        <v>80</v>
      </c>
      <c r="AC37" s="231"/>
      <c r="AD37" s="237" t="s">
        <v>80</v>
      </c>
      <c r="AE37" s="238"/>
      <c r="AF37" s="232" t="s">
        <v>80</v>
      </c>
      <c r="AG37" s="231"/>
      <c r="AH37" s="232" t="s">
        <v>80</v>
      </c>
      <c r="AI37" s="231"/>
      <c r="AJ37" s="237" t="s">
        <v>80</v>
      </c>
      <c r="AK37" s="238"/>
      <c r="AL37" s="232" t="s">
        <v>80</v>
      </c>
      <c r="AM37" s="231"/>
      <c r="AN37" s="232" t="s">
        <v>80</v>
      </c>
      <c r="AO37" s="231"/>
      <c r="AP37" s="232" t="s">
        <v>80</v>
      </c>
      <c r="AQ37" s="231"/>
      <c r="AR37" s="232" t="s">
        <v>80</v>
      </c>
      <c r="AS37" s="231"/>
      <c r="AT37" s="232" t="s">
        <v>80</v>
      </c>
      <c r="AU37" s="231"/>
      <c r="AV37" s="232" t="s">
        <v>80</v>
      </c>
      <c r="AW37" s="231"/>
      <c r="AX37" s="232" t="s">
        <v>80</v>
      </c>
      <c r="AY37" s="231"/>
      <c r="AZ37" s="232" t="s">
        <v>80</v>
      </c>
      <c r="BA37" s="231"/>
      <c r="BB37" s="232" t="s">
        <v>80</v>
      </c>
      <c r="BC37" s="231"/>
      <c r="BD37" s="232" t="s">
        <v>80</v>
      </c>
      <c r="BE37" s="231"/>
      <c r="BF37" s="232" t="s">
        <v>80</v>
      </c>
      <c r="BG37" s="231"/>
      <c r="BH37" s="232" t="s">
        <v>80</v>
      </c>
      <c r="BI37" s="231"/>
      <c r="BJ37" s="232" t="s">
        <v>80</v>
      </c>
      <c r="BK37" s="231"/>
      <c r="BL37" s="232" t="s">
        <v>80</v>
      </c>
      <c r="BM37" s="231"/>
      <c r="BN37" s="232" t="s">
        <v>80</v>
      </c>
      <c r="BO37" s="231"/>
    </row>
    <row r="38" spans="1:67" ht="12.75" x14ac:dyDescent="0.2">
      <c r="A38" s="110">
        <v>134</v>
      </c>
      <c r="B38" s="111" t="s">
        <v>946</v>
      </c>
      <c r="C38" s="111" t="s">
        <v>958</v>
      </c>
      <c r="D38" s="110" t="s">
        <v>863</v>
      </c>
      <c r="E38" s="229" t="s">
        <v>686</v>
      </c>
      <c r="F38" s="230" t="s">
        <v>80</v>
      </c>
      <c r="G38" s="231"/>
      <c r="H38" s="232" t="s">
        <v>80</v>
      </c>
      <c r="I38" s="231"/>
      <c r="J38" s="232" t="s">
        <v>80</v>
      </c>
      <c r="K38" s="231"/>
      <c r="L38" s="232" t="s">
        <v>80</v>
      </c>
      <c r="M38" s="231"/>
      <c r="N38" s="232" t="s">
        <v>80</v>
      </c>
      <c r="O38" s="231"/>
      <c r="P38" s="232" t="s">
        <v>80</v>
      </c>
      <c r="Q38" s="231"/>
      <c r="R38" s="232" t="s">
        <v>80</v>
      </c>
      <c r="S38" s="231"/>
      <c r="T38" s="232" t="s">
        <v>80</v>
      </c>
      <c r="U38" s="231"/>
      <c r="V38" s="232" t="s">
        <v>80</v>
      </c>
      <c r="W38" s="231"/>
      <c r="X38" s="232" t="s">
        <v>80</v>
      </c>
      <c r="Y38" s="231"/>
      <c r="Z38" s="232" t="s">
        <v>80</v>
      </c>
      <c r="AA38" s="231"/>
      <c r="AB38" s="232" t="s">
        <v>80</v>
      </c>
      <c r="AC38" s="231"/>
      <c r="AD38" s="237" t="s">
        <v>80</v>
      </c>
      <c r="AE38" s="238"/>
      <c r="AF38" s="232" t="s">
        <v>80</v>
      </c>
      <c r="AG38" s="231"/>
      <c r="AH38" s="232" t="s">
        <v>80</v>
      </c>
      <c r="AI38" s="231"/>
      <c r="AJ38" s="237" t="s">
        <v>80</v>
      </c>
      <c r="AK38" s="238"/>
      <c r="AL38" s="232" t="s">
        <v>80</v>
      </c>
      <c r="AM38" s="231"/>
      <c r="AN38" s="232" t="s">
        <v>80</v>
      </c>
      <c r="AO38" s="231"/>
      <c r="AP38" s="232" t="s">
        <v>80</v>
      </c>
      <c r="AQ38" s="231"/>
      <c r="AR38" s="232" t="s">
        <v>80</v>
      </c>
      <c r="AS38" s="231"/>
      <c r="AT38" s="232" t="s">
        <v>80</v>
      </c>
      <c r="AU38" s="231"/>
      <c r="AV38" s="232" t="s">
        <v>80</v>
      </c>
      <c r="AW38" s="231"/>
      <c r="AX38" s="232" t="s">
        <v>80</v>
      </c>
      <c r="AY38" s="231"/>
      <c r="AZ38" s="232" t="s">
        <v>80</v>
      </c>
      <c r="BA38" s="231"/>
      <c r="BB38" s="232" t="s">
        <v>80</v>
      </c>
      <c r="BC38" s="231"/>
      <c r="BD38" s="232" t="s">
        <v>80</v>
      </c>
      <c r="BE38" s="231"/>
      <c r="BF38" s="232" t="s">
        <v>80</v>
      </c>
      <c r="BG38" s="231"/>
      <c r="BH38" s="232" t="s">
        <v>80</v>
      </c>
      <c r="BI38" s="231"/>
      <c r="BJ38" s="232" t="s">
        <v>80</v>
      </c>
      <c r="BK38" s="231"/>
      <c r="BL38" s="232" t="s">
        <v>80</v>
      </c>
      <c r="BM38" s="231"/>
      <c r="BN38" s="232" t="s">
        <v>80</v>
      </c>
      <c r="BO38" s="231"/>
    </row>
    <row r="39" spans="1:67" ht="12.75" x14ac:dyDescent="0.2">
      <c r="A39" s="110">
        <v>135</v>
      </c>
      <c r="B39" s="111" t="s">
        <v>946</v>
      </c>
      <c r="C39" s="111" t="s">
        <v>960</v>
      </c>
      <c r="D39" s="110" t="s">
        <v>863</v>
      </c>
      <c r="E39" s="229" t="s">
        <v>686</v>
      </c>
      <c r="F39" s="230" t="s">
        <v>80</v>
      </c>
      <c r="G39" s="231"/>
      <c r="H39" s="232" t="s">
        <v>80</v>
      </c>
      <c r="I39" s="231"/>
      <c r="J39" s="232" t="s">
        <v>80</v>
      </c>
      <c r="K39" s="231"/>
      <c r="L39" s="232" t="s">
        <v>80</v>
      </c>
      <c r="M39" s="231"/>
      <c r="N39" s="232" t="s">
        <v>80</v>
      </c>
      <c r="O39" s="231"/>
      <c r="P39" s="232" t="s">
        <v>80</v>
      </c>
      <c r="Q39" s="231"/>
      <c r="R39" s="232" t="s">
        <v>80</v>
      </c>
      <c r="S39" s="231"/>
      <c r="T39" s="232" t="s">
        <v>80</v>
      </c>
      <c r="U39" s="231"/>
      <c r="V39" s="232" t="s">
        <v>80</v>
      </c>
      <c r="W39" s="231"/>
      <c r="X39" s="232" t="s">
        <v>80</v>
      </c>
      <c r="Y39" s="231"/>
      <c r="Z39" s="232" t="s">
        <v>80</v>
      </c>
      <c r="AA39" s="231"/>
      <c r="AB39" s="232" t="s">
        <v>80</v>
      </c>
      <c r="AC39" s="231"/>
      <c r="AD39" s="237" t="s">
        <v>80</v>
      </c>
      <c r="AE39" s="238"/>
      <c r="AF39" s="232" t="s">
        <v>80</v>
      </c>
      <c r="AG39" s="231"/>
      <c r="AH39" s="232" t="s">
        <v>80</v>
      </c>
      <c r="AI39" s="231"/>
      <c r="AJ39" s="237" t="s">
        <v>80</v>
      </c>
      <c r="AK39" s="238"/>
      <c r="AL39" s="232" t="s">
        <v>80</v>
      </c>
      <c r="AM39" s="231"/>
      <c r="AN39" s="232" t="s">
        <v>80</v>
      </c>
      <c r="AO39" s="231"/>
      <c r="AP39" s="232" t="s">
        <v>80</v>
      </c>
      <c r="AQ39" s="231"/>
      <c r="AR39" s="232" t="s">
        <v>80</v>
      </c>
      <c r="AS39" s="231"/>
      <c r="AT39" s="232" t="s">
        <v>80</v>
      </c>
      <c r="AU39" s="231"/>
      <c r="AV39" s="232" t="s">
        <v>80</v>
      </c>
      <c r="AW39" s="231"/>
      <c r="AX39" s="232" t="s">
        <v>80</v>
      </c>
      <c r="AY39" s="231"/>
      <c r="AZ39" s="232" t="s">
        <v>80</v>
      </c>
      <c r="BA39" s="231"/>
      <c r="BB39" s="232" t="s">
        <v>80</v>
      </c>
      <c r="BC39" s="231"/>
      <c r="BD39" s="232" t="s">
        <v>80</v>
      </c>
      <c r="BE39" s="231"/>
      <c r="BF39" s="232" t="s">
        <v>80</v>
      </c>
      <c r="BG39" s="231"/>
      <c r="BH39" s="232" t="s">
        <v>80</v>
      </c>
      <c r="BI39" s="231"/>
      <c r="BJ39" s="232" t="s">
        <v>80</v>
      </c>
      <c r="BK39" s="231"/>
      <c r="BL39" s="232" t="s">
        <v>80</v>
      </c>
      <c r="BM39" s="231"/>
      <c r="BN39" s="232" t="s">
        <v>80</v>
      </c>
      <c r="BO39" s="231"/>
    </row>
    <row r="40" spans="1:67" ht="12.75" x14ac:dyDescent="0.2">
      <c r="A40" s="110">
        <v>136</v>
      </c>
      <c r="B40" s="111" t="s">
        <v>946</v>
      </c>
      <c r="C40" s="111" t="s">
        <v>961</v>
      </c>
      <c r="D40" s="110" t="s">
        <v>863</v>
      </c>
      <c r="E40" s="229">
        <v>2025</v>
      </c>
      <c r="F40" s="230" t="s">
        <v>80</v>
      </c>
      <c r="G40" s="231"/>
      <c r="H40" s="232" t="s">
        <v>80</v>
      </c>
      <c r="I40" s="231"/>
      <c r="J40" s="232" t="s">
        <v>80</v>
      </c>
      <c r="K40" s="231"/>
      <c r="L40" s="232" t="s">
        <v>80</v>
      </c>
      <c r="M40" s="231"/>
      <c r="N40" s="232" t="s">
        <v>80</v>
      </c>
      <c r="O40" s="231"/>
      <c r="P40" s="232" t="s">
        <v>80</v>
      </c>
      <c r="Q40" s="231"/>
      <c r="R40" s="232" t="s">
        <v>80</v>
      </c>
      <c r="S40" s="231"/>
      <c r="T40" s="232" t="s">
        <v>80</v>
      </c>
      <c r="U40" s="231"/>
      <c r="V40" s="232" t="s">
        <v>80</v>
      </c>
      <c r="W40" s="231"/>
      <c r="X40" s="232" t="s">
        <v>80</v>
      </c>
      <c r="Y40" s="231"/>
      <c r="Z40" s="232" t="s">
        <v>80</v>
      </c>
      <c r="AA40" s="231"/>
      <c r="AB40" s="232" t="s">
        <v>80</v>
      </c>
      <c r="AC40" s="231"/>
      <c r="AD40" s="237" t="s">
        <v>80</v>
      </c>
      <c r="AE40" s="238"/>
      <c r="AF40" s="232" t="s">
        <v>80</v>
      </c>
      <c r="AG40" s="231"/>
      <c r="AH40" s="232" t="s">
        <v>80</v>
      </c>
      <c r="AI40" s="231"/>
      <c r="AJ40" s="237" t="s">
        <v>80</v>
      </c>
      <c r="AK40" s="238"/>
      <c r="AL40" s="232" t="s">
        <v>80</v>
      </c>
      <c r="AM40" s="231"/>
      <c r="AN40" s="232" t="s">
        <v>80</v>
      </c>
      <c r="AO40" s="231"/>
      <c r="AP40" s="232" t="s">
        <v>80</v>
      </c>
      <c r="AQ40" s="231"/>
      <c r="AR40" s="232" t="s">
        <v>80</v>
      </c>
      <c r="AS40" s="231"/>
      <c r="AT40" s="232" t="s">
        <v>80</v>
      </c>
      <c r="AU40" s="231"/>
      <c r="AV40" s="232" t="s">
        <v>80</v>
      </c>
      <c r="AW40" s="231"/>
      <c r="AX40" s="232" t="s">
        <v>80</v>
      </c>
      <c r="AY40" s="231"/>
      <c r="AZ40" s="232" t="s">
        <v>80</v>
      </c>
      <c r="BA40" s="231"/>
      <c r="BB40" s="232" t="s">
        <v>80</v>
      </c>
      <c r="BC40" s="231"/>
      <c r="BD40" s="232" t="s">
        <v>80</v>
      </c>
      <c r="BE40" s="231"/>
      <c r="BF40" s="232" t="s">
        <v>80</v>
      </c>
      <c r="BG40" s="231"/>
      <c r="BH40" s="232" t="s">
        <v>80</v>
      </c>
      <c r="BI40" s="231"/>
      <c r="BJ40" s="232" t="s">
        <v>80</v>
      </c>
      <c r="BK40" s="231"/>
      <c r="BL40" s="232" t="s">
        <v>80</v>
      </c>
      <c r="BM40" s="231"/>
      <c r="BN40" s="232" t="s">
        <v>80</v>
      </c>
      <c r="BO40" s="231"/>
    </row>
    <row r="41" spans="1:67" ht="12.75" x14ac:dyDescent="0.2">
      <c r="A41" s="110">
        <v>137</v>
      </c>
      <c r="B41" s="111" t="s">
        <v>946</v>
      </c>
      <c r="C41" s="111" t="s">
        <v>961</v>
      </c>
      <c r="D41" s="110" t="s">
        <v>863</v>
      </c>
      <c r="E41" s="229">
        <v>2030</v>
      </c>
      <c r="F41" s="230" t="s">
        <v>80</v>
      </c>
      <c r="G41" s="231"/>
      <c r="H41" s="232" t="s">
        <v>80</v>
      </c>
      <c r="I41" s="231"/>
      <c r="J41" s="232" t="s">
        <v>80</v>
      </c>
      <c r="K41" s="231"/>
      <c r="L41" s="232" t="s">
        <v>80</v>
      </c>
      <c r="M41" s="231"/>
      <c r="N41" s="232" t="s">
        <v>80</v>
      </c>
      <c r="O41" s="231"/>
      <c r="P41" s="232" t="s">
        <v>80</v>
      </c>
      <c r="Q41" s="231"/>
      <c r="R41" s="232" t="s">
        <v>80</v>
      </c>
      <c r="S41" s="231"/>
      <c r="T41" s="232" t="s">
        <v>80</v>
      </c>
      <c r="U41" s="231"/>
      <c r="V41" s="232" t="s">
        <v>80</v>
      </c>
      <c r="W41" s="231"/>
      <c r="X41" s="232" t="s">
        <v>80</v>
      </c>
      <c r="Y41" s="231"/>
      <c r="Z41" s="232" t="s">
        <v>80</v>
      </c>
      <c r="AA41" s="231"/>
      <c r="AB41" s="232" t="s">
        <v>80</v>
      </c>
      <c r="AC41" s="231"/>
      <c r="AD41" s="237" t="s">
        <v>80</v>
      </c>
      <c r="AE41" s="238"/>
      <c r="AF41" s="232" t="s">
        <v>80</v>
      </c>
      <c r="AG41" s="231"/>
      <c r="AH41" s="232" t="s">
        <v>80</v>
      </c>
      <c r="AI41" s="231"/>
      <c r="AJ41" s="237" t="s">
        <v>80</v>
      </c>
      <c r="AK41" s="238"/>
      <c r="AL41" s="232" t="s">
        <v>80</v>
      </c>
      <c r="AM41" s="231"/>
      <c r="AN41" s="232" t="s">
        <v>80</v>
      </c>
      <c r="AO41" s="231"/>
      <c r="AP41" s="232" t="s">
        <v>80</v>
      </c>
      <c r="AQ41" s="231"/>
      <c r="AR41" s="232" t="s">
        <v>80</v>
      </c>
      <c r="AS41" s="231"/>
      <c r="AT41" s="232" t="s">
        <v>80</v>
      </c>
      <c r="AU41" s="231"/>
      <c r="AV41" s="232" t="s">
        <v>80</v>
      </c>
      <c r="AW41" s="231"/>
      <c r="AX41" s="232" t="s">
        <v>80</v>
      </c>
      <c r="AY41" s="231"/>
      <c r="AZ41" s="232" t="s">
        <v>80</v>
      </c>
      <c r="BA41" s="231"/>
      <c r="BB41" s="232" t="s">
        <v>80</v>
      </c>
      <c r="BC41" s="231"/>
      <c r="BD41" s="232" t="s">
        <v>80</v>
      </c>
      <c r="BE41" s="231"/>
      <c r="BF41" s="232" t="s">
        <v>80</v>
      </c>
      <c r="BG41" s="231"/>
      <c r="BH41" s="232" t="s">
        <v>80</v>
      </c>
      <c r="BI41" s="231"/>
      <c r="BJ41" s="232" t="s">
        <v>80</v>
      </c>
      <c r="BK41" s="231"/>
      <c r="BL41" s="232" t="s">
        <v>80</v>
      </c>
      <c r="BM41" s="231"/>
      <c r="BN41" s="232" t="s">
        <v>80</v>
      </c>
      <c r="BO41" s="231"/>
    </row>
    <row r="42" spans="1:67" ht="12.75" x14ac:dyDescent="0.2">
      <c r="A42" s="110">
        <v>138</v>
      </c>
      <c r="B42" s="111" t="s">
        <v>946</v>
      </c>
      <c r="C42" s="111" t="s">
        <v>961</v>
      </c>
      <c r="D42" s="110" t="s">
        <v>863</v>
      </c>
      <c r="E42" s="229">
        <v>2050</v>
      </c>
      <c r="F42" s="230" t="s">
        <v>80</v>
      </c>
      <c r="G42" s="231"/>
      <c r="H42" s="232" t="s">
        <v>80</v>
      </c>
      <c r="I42" s="231"/>
      <c r="J42" s="232" t="s">
        <v>80</v>
      </c>
      <c r="K42" s="231"/>
      <c r="L42" s="232" t="s">
        <v>80</v>
      </c>
      <c r="M42" s="231"/>
      <c r="N42" s="232" t="s">
        <v>80</v>
      </c>
      <c r="O42" s="231"/>
      <c r="P42" s="232" t="s">
        <v>80</v>
      </c>
      <c r="Q42" s="231"/>
      <c r="R42" s="233" t="s">
        <v>80</v>
      </c>
      <c r="S42" s="231"/>
      <c r="T42" s="232" t="s">
        <v>80</v>
      </c>
      <c r="U42" s="231"/>
      <c r="V42" s="232" t="s">
        <v>80</v>
      </c>
      <c r="W42" s="231"/>
      <c r="X42" s="232" t="s">
        <v>80</v>
      </c>
      <c r="Y42" s="231"/>
      <c r="Z42" s="232" t="s">
        <v>80</v>
      </c>
      <c r="AA42" s="231"/>
      <c r="AB42" s="232" t="s">
        <v>80</v>
      </c>
      <c r="AC42" s="231"/>
      <c r="AD42" s="237" t="s">
        <v>80</v>
      </c>
      <c r="AE42" s="238"/>
      <c r="AF42" s="232" t="s">
        <v>80</v>
      </c>
      <c r="AG42" s="231"/>
      <c r="AH42" s="232" t="s">
        <v>80</v>
      </c>
      <c r="AI42" s="231"/>
      <c r="AJ42" s="237" t="s">
        <v>80</v>
      </c>
      <c r="AK42" s="238"/>
      <c r="AL42" s="232" t="s">
        <v>80</v>
      </c>
      <c r="AM42" s="231"/>
      <c r="AN42" s="232" t="s">
        <v>80</v>
      </c>
      <c r="AO42" s="231"/>
      <c r="AP42" s="232" t="s">
        <v>80</v>
      </c>
      <c r="AQ42" s="231"/>
      <c r="AR42" s="232" t="s">
        <v>80</v>
      </c>
      <c r="AS42" s="231"/>
      <c r="AT42" s="232" t="s">
        <v>80</v>
      </c>
      <c r="AU42" s="231"/>
      <c r="AV42" s="232" t="s">
        <v>80</v>
      </c>
      <c r="AW42" s="231"/>
      <c r="AX42" s="232" t="s">
        <v>80</v>
      </c>
      <c r="AY42" s="231"/>
      <c r="AZ42" s="232" t="s">
        <v>80</v>
      </c>
      <c r="BA42" s="231"/>
      <c r="BB42" s="232" t="s">
        <v>80</v>
      </c>
      <c r="BC42" s="231"/>
      <c r="BD42" s="232" t="s">
        <v>80</v>
      </c>
      <c r="BE42" s="231"/>
      <c r="BF42" s="232" t="s">
        <v>80</v>
      </c>
      <c r="BG42" s="231"/>
      <c r="BH42" s="232" t="s">
        <v>80</v>
      </c>
      <c r="BI42" s="231"/>
      <c r="BJ42" s="232" t="s">
        <v>80</v>
      </c>
      <c r="BK42" s="231"/>
      <c r="BL42" s="232" t="s">
        <v>80</v>
      </c>
      <c r="BM42" s="231"/>
      <c r="BN42" s="232" t="s">
        <v>80</v>
      </c>
      <c r="BO42" s="231"/>
    </row>
    <row r="43" spans="1:67" ht="12.75" x14ac:dyDescent="0.2">
      <c r="A43" s="130">
        <v>139</v>
      </c>
      <c r="B43" s="131" t="s">
        <v>946</v>
      </c>
      <c r="C43" s="131" t="s">
        <v>961</v>
      </c>
      <c r="D43" s="130" t="s">
        <v>863</v>
      </c>
      <c r="E43" s="239" t="s">
        <v>940</v>
      </c>
      <c r="F43" s="240" t="s">
        <v>80</v>
      </c>
      <c r="G43" s="241"/>
      <c r="H43" s="242" t="s">
        <v>80</v>
      </c>
      <c r="I43" s="241"/>
      <c r="J43" s="242" t="s">
        <v>80</v>
      </c>
      <c r="K43" s="241"/>
      <c r="L43" s="242" t="s">
        <v>80</v>
      </c>
      <c r="M43" s="241"/>
      <c r="N43" s="242" t="s">
        <v>80</v>
      </c>
      <c r="O43" s="241"/>
      <c r="P43" s="242" t="s">
        <v>80</v>
      </c>
      <c r="Q43" s="241"/>
      <c r="R43" s="242" t="s">
        <v>80</v>
      </c>
      <c r="S43" s="241"/>
      <c r="T43" s="242" t="s">
        <v>80</v>
      </c>
      <c r="U43" s="241"/>
      <c r="V43" s="242" t="s">
        <v>80</v>
      </c>
      <c r="W43" s="241"/>
      <c r="X43" s="242" t="s">
        <v>80</v>
      </c>
      <c r="Y43" s="241"/>
      <c r="Z43" s="242" t="s">
        <v>80</v>
      </c>
      <c r="AA43" s="241"/>
      <c r="AB43" s="242" t="s">
        <v>80</v>
      </c>
      <c r="AC43" s="241"/>
      <c r="AD43" s="243" t="s">
        <v>80</v>
      </c>
      <c r="AE43" s="244"/>
      <c r="AF43" s="242" t="s">
        <v>80</v>
      </c>
      <c r="AG43" s="241"/>
      <c r="AH43" s="242" t="s">
        <v>80</v>
      </c>
      <c r="AI43" s="241"/>
      <c r="AJ43" s="243" t="s">
        <v>80</v>
      </c>
      <c r="AK43" s="244"/>
      <c r="AL43" s="242" t="s">
        <v>80</v>
      </c>
      <c r="AM43" s="241"/>
      <c r="AN43" s="242" t="s">
        <v>80</v>
      </c>
      <c r="AO43" s="241"/>
      <c r="AP43" s="242" t="s">
        <v>80</v>
      </c>
      <c r="AQ43" s="241"/>
      <c r="AR43" s="242" t="s">
        <v>80</v>
      </c>
      <c r="AS43" s="241"/>
      <c r="AT43" s="242" t="s">
        <v>80</v>
      </c>
      <c r="AU43" s="241"/>
      <c r="AV43" s="242" t="s">
        <v>80</v>
      </c>
      <c r="AW43" s="241"/>
      <c r="AX43" s="242" t="s">
        <v>80</v>
      </c>
      <c r="AY43" s="241"/>
      <c r="AZ43" s="242" t="s">
        <v>80</v>
      </c>
      <c r="BA43" s="241"/>
      <c r="BB43" s="242" t="s">
        <v>80</v>
      </c>
      <c r="BC43" s="241"/>
      <c r="BD43" s="242" t="s">
        <v>80</v>
      </c>
      <c r="BE43" s="241"/>
      <c r="BF43" s="242" t="s">
        <v>80</v>
      </c>
      <c r="BG43" s="241"/>
      <c r="BH43" s="242" t="s">
        <v>80</v>
      </c>
      <c r="BI43" s="241"/>
      <c r="BJ43" s="242" t="s">
        <v>80</v>
      </c>
      <c r="BK43" s="241"/>
      <c r="BL43" s="242" t="s">
        <v>80</v>
      </c>
      <c r="BM43" s="241"/>
      <c r="BN43" s="242" t="s">
        <v>80</v>
      </c>
      <c r="BO43" s="241"/>
    </row>
    <row r="44" spans="1:67" ht="12.75" x14ac:dyDescent="0.2">
      <c r="A44" s="110">
        <v>140</v>
      </c>
      <c r="B44" s="111" t="s">
        <v>946</v>
      </c>
      <c r="C44" s="111" t="s">
        <v>962</v>
      </c>
      <c r="D44" s="110" t="s">
        <v>77</v>
      </c>
      <c r="E44" s="229" t="s">
        <v>63</v>
      </c>
      <c r="F44" s="230" t="s">
        <v>80</v>
      </c>
      <c r="G44" s="231"/>
      <c r="H44" s="232" t="s">
        <v>80</v>
      </c>
      <c r="I44" s="231"/>
      <c r="J44" s="232" t="s">
        <v>80</v>
      </c>
      <c r="K44" s="231"/>
      <c r="L44" s="232" t="s">
        <v>80</v>
      </c>
      <c r="M44" s="231"/>
      <c r="N44" s="232" t="s">
        <v>80</v>
      </c>
      <c r="O44" s="231"/>
      <c r="P44" s="232" t="s">
        <v>80</v>
      </c>
      <c r="Q44" s="231"/>
      <c r="R44" s="232" t="s">
        <v>80</v>
      </c>
      <c r="S44" s="231"/>
      <c r="T44" s="232" t="s">
        <v>80</v>
      </c>
      <c r="U44" s="231"/>
      <c r="V44" s="232" t="s">
        <v>80</v>
      </c>
      <c r="W44" s="231"/>
      <c r="X44" s="232" t="s">
        <v>80</v>
      </c>
      <c r="Y44" s="231"/>
      <c r="Z44" s="232" t="s">
        <v>80</v>
      </c>
      <c r="AA44" s="231"/>
      <c r="AB44" s="232" t="s">
        <v>80</v>
      </c>
      <c r="AC44" s="231"/>
      <c r="AD44" s="237" t="s">
        <v>80</v>
      </c>
      <c r="AE44" s="238"/>
      <c r="AF44" s="232" t="s">
        <v>80</v>
      </c>
      <c r="AG44" s="231"/>
      <c r="AH44" s="232" t="s">
        <v>80</v>
      </c>
      <c r="AI44" s="231"/>
      <c r="AJ44" s="237" t="s">
        <v>80</v>
      </c>
      <c r="AK44" s="238"/>
      <c r="AL44" s="232" t="s">
        <v>80</v>
      </c>
      <c r="AM44" s="231"/>
      <c r="AN44" s="232" t="s">
        <v>80</v>
      </c>
      <c r="AO44" s="231"/>
      <c r="AP44" s="232" t="s">
        <v>80</v>
      </c>
      <c r="AQ44" s="231"/>
      <c r="AR44" s="232" t="s">
        <v>80</v>
      </c>
      <c r="AS44" s="231"/>
      <c r="AT44" s="232" t="s">
        <v>80</v>
      </c>
      <c r="AU44" s="231"/>
      <c r="AV44" s="232" t="s">
        <v>80</v>
      </c>
      <c r="AW44" s="231"/>
      <c r="AX44" s="232" t="s">
        <v>80</v>
      </c>
      <c r="AY44" s="231"/>
      <c r="AZ44" s="232" t="s">
        <v>80</v>
      </c>
      <c r="BA44" s="231"/>
      <c r="BB44" s="232" t="s">
        <v>80</v>
      </c>
      <c r="BC44" s="231"/>
      <c r="BD44" s="232" t="s">
        <v>80</v>
      </c>
      <c r="BE44" s="231"/>
      <c r="BF44" s="232" t="s">
        <v>80</v>
      </c>
      <c r="BG44" s="231"/>
      <c r="BH44" s="232" t="s">
        <v>80</v>
      </c>
      <c r="BI44" s="231"/>
      <c r="BJ44" s="232" t="s">
        <v>80</v>
      </c>
      <c r="BK44" s="231"/>
      <c r="BL44" s="232" t="s">
        <v>80</v>
      </c>
      <c r="BM44" s="231"/>
      <c r="BN44" s="232" t="s">
        <v>80</v>
      </c>
      <c r="BO44" s="231"/>
    </row>
    <row r="45" spans="1:67" ht="12.75" x14ac:dyDescent="0.2">
      <c r="A45" s="110">
        <v>141</v>
      </c>
      <c r="B45" s="111" t="s">
        <v>946</v>
      </c>
      <c r="C45" s="111" t="s">
        <v>798</v>
      </c>
      <c r="D45" s="110" t="s">
        <v>77</v>
      </c>
      <c r="E45" s="229" t="s">
        <v>63</v>
      </c>
      <c r="F45" s="230" t="s">
        <v>80</v>
      </c>
      <c r="G45" s="231"/>
      <c r="H45" s="232" t="s">
        <v>80</v>
      </c>
      <c r="I45" s="231"/>
      <c r="J45" s="232" t="s">
        <v>80</v>
      </c>
      <c r="K45" s="231"/>
      <c r="L45" s="232" t="s">
        <v>80</v>
      </c>
      <c r="M45" s="231"/>
      <c r="N45" s="232" t="s">
        <v>80</v>
      </c>
      <c r="O45" s="231"/>
      <c r="P45" s="232" t="s">
        <v>80</v>
      </c>
      <c r="Q45" s="231"/>
      <c r="R45" s="232" t="s">
        <v>80</v>
      </c>
      <c r="S45" s="231"/>
      <c r="T45" s="233" t="s">
        <v>78</v>
      </c>
      <c r="U45" s="234">
        <v>72</v>
      </c>
      <c r="V45" s="232" t="s">
        <v>80</v>
      </c>
      <c r="W45" s="231"/>
      <c r="X45" s="232" t="s">
        <v>80</v>
      </c>
      <c r="Y45" s="231"/>
      <c r="Z45" s="232" t="s">
        <v>80</v>
      </c>
      <c r="AA45" s="231"/>
      <c r="AB45" s="232" t="s">
        <v>80</v>
      </c>
      <c r="AC45" s="231"/>
      <c r="AD45" s="237" t="s">
        <v>80</v>
      </c>
      <c r="AE45" s="238"/>
      <c r="AF45" s="232" t="s">
        <v>80</v>
      </c>
      <c r="AG45" s="231"/>
      <c r="AH45" s="232" t="s">
        <v>80</v>
      </c>
      <c r="AI45" s="231"/>
      <c r="AJ45" s="237" t="s">
        <v>80</v>
      </c>
      <c r="AK45" s="238"/>
      <c r="AL45" s="232" t="s">
        <v>80</v>
      </c>
      <c r="AM45" s="231"/>
      <c r="AN45" s="232" t="s">
        <v>80</v>
      </c>
      <c r="AO45" s="231"/>
      <c r="AP45" s="233" t="s">
        <v>78</v>
      </c>
      <c r="AQ45" s="234" t="s">
        <v>1244</v>
      </c>
      <c r="AR45" s="232" t="s">
        <v>80</v>
      </c>
      <c r="AS45" s="231"/>
      <c r="AT45" s="233" t="s">
        <v>78</v>
      </c>
      <c r="AU45" s="234">
        <v>126</v>
      </c>
      <c r="AV45" s="232" t="s">
        <v>80</v>
      </c>
      <c r="AW45" s="231"/>
      <c r="AX45" s="232" t="s">
        <v>80</v>
      </c>
      <c r="AY45" s="231"/>
      <c r="AZ45" s="232" t="s">
        <v>80</v>
      </c>
      <c r="BA45" s="231"/>
      <c r="BB45" s="232" t="s">
        <v>80</v>
      </c>
      <c r="BC45" s="231"/>
      <c r="BD45" s="232" t="s">
        <v>80</v>
      </c>
      <c r="BE45" s="231"/>
      <c r="BF45" s="232" t="s">
        <v>80</v>
      </c>
      <c r="BG45" s="231"/>
      <c r="BH45" s="232" t="s">
        <v>80</v>
      </c>
      <c r="BI45" s="231"/>
      <c r="BJ45" s="232" t="s">
        <v>80</v>
      </c>
      <c r="BK45" s="231"/>
      <c r="BL45" s="232" t="s">
        <v>80</v>
      </c>
      <c r="BM45" s="231"/>
      <c r="BN45" s="232" t="s">
        <v>80</v>
      </c>
      <c r="BO45" s="231"/>
    </row>
    <row r="46" spans="1:67" ht="12.75" x14ac:dyDescent="0.2">
      <c r="A46" s="110">
        <v>142</v>
      </c>
      <c r="B46" s="111" t="s">
        <v>946</v>
      </c>
      <c r="C46" s="111" t="s">
        <v>966</v>
      </c>
      <c r="D46" s="110" t="s">
        <v>77</v>
      </c>
      <c r="E46" s="229" t="s">
        <v>63</v>
      </c>
      <c r="F46" s="230" t="s">
        <v>80</v>
      </c>
      <c r="G46" s="231"/>
      <c r="H46" s="232" t="s">
        <v>80</v>
      </c>
      <c r="I46" s="231"/>
      <c r="J46" s="232" t="s">
        <v>80</v>
      </c>
      <c r="K46" s="231"/>
      <c r="L46" s="232" t="s">
        <v>80</v>
      </c>
      <c r="M46" s="231"/>
      <c r="N46" s="232" t="s">
        <v>80</v>
      </c>
      <c r="O46" s="231"/>
      <c r="P46" s="232" t="s">
        <v>80</v>
      </c>
      <c r="Q46" s="231"/>
      <c r="R46" s="232" t="s">
        <v>80</v>
      </c>
      <c r="S46" s="231"/>
      <c r="T46" s="232" t="s">
        <v>80</v>
      </c>
      <c r="U46" s="231"/>
      <c r="V46" s="232" t="s">
        <v>80</v>
      </c>
      <c r="W46" s="231"/>
      <c r="X46" s="232" t="s">
        <v>80</v>
      </c>
      <c r="Y46" s="231"/>
      <c r="Z46" s="232" t="s">
        <v>80</v>
      </c>
      <c r="AA46" s="231"/>
      <c r="AB46" s="232" t="s">
        <v>80</v>
      </c>
      <c r="AC46" s="231"/>
      <c r="AD46" s="237" t="s">
        <v>80</v>
      </c>
      <c r="AE46" s="238"/>
      <c r="AF46" s="232" t="s">
        <v>80</v>
      </c>
      <c r="AG46" s="231"/>
      <c r="AH46" s="232" t="s">
        <v>80</v>
      </c>
      <c r="AI46" s="231"/>
      <c r="AJ46" s="237" t="s">
        <v>80</v>
      </c>
      <c r="AK46" s="238"/>
      <c r="AL46" s="232" t="s">
        <v>80</v>
      </c>
      <c r="AM46" s="231"/>
      <c r="AN46" s="232" t="s">
        <v>80</v>
      </c>
      <c r="AO46" s="231"/>
      <c r="AP46" s="232" t="s">
        <v>80</v>
      </c>
      <c r="AQ46" s="231"/>
      <c r="AR46" s="232" t="s">
        <v>80</v>
      </c>
      <c r="AS46" s="231"/>
      <c r="AT46" s="232" t="s">
        <v>80</v>
      </c>
      <c r="AU46" s="231"/>
      <c r="AV46" s="232" t="s">
        <v>80</v>
      </c>
      <c r="AW46" s="231"/>
      <c r="AX46" s="232" t="s">
        <v>80</v>
      </c>
      <c r="AY46" s="231"/>
      <c r="AZ46" s="232" t="s">
        <v>80</v>
      </c>
      <c r="BA46" s="231"/>
      <c r="BB46" s="232" t="s">
        <v>80</v>
      </c>
      <c r="BC46" s="231"/>
      <c r="BD46" s="232" t="s">
        <v>80</v>
      </c>
      <c r="BE46" s="231"/>
      <c r="BF46" s="232" t="s">
        <v>80</v>
      </c>
      <c r="BG46" s="231"/>
      <c r="BH46" s="232" t="s">
        <v>80</v>
      </c>
      <c r="BI46" s="231"/>
      <c r="BJ46" s="232" t="s">
        <v>80</v>
      </c>
      <c r="BK46" s="231"/>
      <c r="BL46" s="232" t="s">
        <v>80</v>
      </c>
      <c r="BM46" s="231"/>
      <c r="BN46" s="232" t="s">
        <v>80</v>
      </c>
      <c r="BO46" s="231"/>
    </row>
    <row r="47" spans="1:67" ht="12.75" x14ac:dyDescent="0.2">
      <c r="A47" s="130">
        <v>143</v>
      </c>
      <c r="B47" s="131" t="s">
        <v>946</v>
      </c>
      <c r="C47" s="131" t="s">
        <v>968</v>
      </c>
      <c r="D47" s="130" t="s">
        <v>90</v>
      </c>
      <c r="E47" s="239" t="s">
        <v>686</v>
      </c>
      <c r="F47" s="240" t="s">
        <v>80</v>
      </c>
      <c r="G47" s="241"/>
      <c r="H47" s="242" t="s">
        <v>80</v>
      </c>
      <c r="I47" s="241"/>
      <c r="J47" s="242" t="s">
        <v>80</v>
      </c>
      <c r="K47" s="241"/>
      <c r="L47" s="242" t="s">
        <v>80</v>
      </c>
      <c r="M47" s="241"/>
      <c r="N47" s="242" t="s">
        <v>80</v>
      </c>
      <c r="O47" s="241"/>
      <c r="P47" s="242" t="s">
        <v>80</v>
      </c>
      <c r="Q47" s="241"/>
      <c r="R47" s="242" t="s">
        <v>80</v>
      </c>
      <c r="S47" s="241"/>
      <c r="T47" s="242" t="s">
        <v>80</v>
      </c>
      <c r="U47" s="241"/>
      <c r="V47" s="242" t="s">
        <v>80</v>
      </c>
      <c r="W47" s="241"/>
      <c r="X47" s="242" t="s">
        <v>80</v>
      </c>
      <c r="Y47" s="241"/>
      <c r="Z47" s="242" t="s">
        <v>80</v>
      </c>
      <c r="AA47" s="241"/>
      <c r="AB47" s="242" t="s">
        <v>80</v>
      </c>
      <c r="AC47" s="241"/>
      <c r="AD47" s="243" t="s">
        <v>80</v>
      </c>
      <c r="AE47" s="244"/>
      <c r="AF47" s="242" t="s">
        <v>80</v>
      </c>
      <c r="AG47" s="241"/>
      <c r="AH47" s="242" t="s">
        <v>80</v>
      </c>
      <c r="AI47" s="241"/>
      <c r="AJ47" s="243" t="s">
        <v>80</v>
      </c>
      <c r="AK47" s="244"/>
      <c r="AL47" s="242" t="s">
        <v>80</v>
      </c>
      <c r="AM47" s="241"/>
      <c r="AN47" s="242" t="s">
        <v>80</v>
      </c>
      <c r="AO47" s="241"/>
      <c r="AP47" s="242" t="s">
        <v>80</v>
      </c>
      <c r="AQ47" s="241"/>
      <c r="AR47" s="242" t="s">
        <v>80</v>
      </c>
      <c r="AS47" s="241"/>
      <c r="AT47" s="242" t="s">
        <v>80</v>
      </c>
      <c r="AU47" s="241"/>
      <c r="AV47" s="242" t="s">
        <v>80</v>
      </c>
      <c r="AW47" s="241"/>
      <c r="AX47" s="242" t="s">
        <v>80</v>
      </c>
      <c r="AY47" s="241"/>
      <c r="AZ47" s="242" t="s">
        <v>80</v>
      </c>
      <c r="BA47" s="241"/>
      <c r="BB47" s="242" t="s">
        <v>80</v>
      </c>
      <c r="BC47" s="241"/>
      <c r="BD47" s="242" t="s">
        <v>80</v>
      </c>
      <c r="BE47" s="241"/>
      <c r="BF47" s="242" t="s">
        <v>80</v>
      </c>
      <c r="BG47" s="241"/>
      <c r="BH47" s="242" t="s">
        <v>80</v>
      </c>
      <c r="BI47" s="241"/>
      <c r="BJ47" s="242" t="s">
        <v>80</v>
      </c>
      <c r="BK47" s="241"/>
      <c r="BL47" s="242" t="s">
        <v>80</v>
      </c>
      <c r="BM47" s="241"/>
      <c r="BN47" s="242" t="s">
        <v>80</v>
      </c>
      <c r="BO47" s="241"/>
    </row>
    <row r="48" spans="1:67" ht="12.75" x14ac:dyDescent="0.2">
      <c r="A48" s="209">
        <v>144</v>
      </c>
      <c r="B48" s="210" t="s">
        <v>970</v>
      </c>
      <c r="C48" s="210" t="s">
        <v>971</v>
      </c>
      <c r="D48" s="209" t="s">
        <v>90</v>
      </c>
      <c r="E48" s="212" t="s">
        <v>686</v>
      </c>
      <c r="F48" s="217" t="s">
        <v>80</v>
      </c>
      <c r="G48" s="218"/>
      <c r="H48" s="215" t="s">
        <v>80</v>
      </c>
      <c r="I48" s="218"/>
      <c r="J48" s="216" t="s">
        <v>80</v>
      </c>
      <c r="K48" s="218"/>
      <c r="L48" s="216" t="s">
        <v>80</v>
      </c>
      <c r="M48" s="218"/>
      <c r="N48" s="215" t="s">
        <v>78</v>
      </c>
      <c r="O48" s="214">
        <v>321</v>
      </c>
      <c r="P48" s="215" t="s">
        <v>78</v>
      </c>
      <c r="Q48" s="214" t="s">
        <v>79</v>
      </c>
      <c r="R48" s="215" t="s">
        <v>78</v>
      </c>
      <c r="S48" s="214" t="s">
        <v>86</v>
      </c>
      <c r="T48" s="215" t="s">
        <v>78</v>
      </c>
      <c r="U48" s="214">
        <v>72</v>
      </c>
      <c r="V48" s="215" t="s">
        <v>78</v>
      </c>
      <c r="W48" s="214" t="s">
        <v>92</v>
      </c>
      <c r="X48" s="215" t="s">
        <v>78</v>
      </c>
      <c r="Y48" s="214">
        <v>51</v>
      </c>
      <c r="Z48" s="215" t="s">
        <v>78</v>
      </c>
      <c r="AA48" s="214">
        <v>51</v>
      </c>
      <c r="AB48" s="215" t="s">
        <v>78</v>
      </c>
      <c r="AC48" s="214">
        <v>93</v>
      </c>
      <c r="AD48" s="215" t="s">
        <v>78</v>
      </c>
      <c r="AE48" s="214">
        <v>149</v>
      </c>
      <c r="AF48" s="215" t="s">
        <v>78</v>
      </c>
      <c r="AG48" s="214">
        <v>215</v>
      </c>
      <c r="AH48" s="215" t="s">
        <v>78</v>
      </c>
      <c r="AI48" s="214">
        <v>117</v>
      </c>
      <c r="AJ48" s="216" t="s">
        <v>80</v>
      </c>
      <c r="AK48" s="218"/>
      <c r="AL48" s="215" t="s">
        <v>78</v>
      </c>
      <c r="AM48" s="214" t="s">
        <v>93</v>
      </c>
      <c r="AN48" s="215" t="s">
        <v>78</v>
      </c>
      <c r="AO48" s="218" t="s">
        <v>94</v>
      </c>
      <c r="AP48" s="215" t="s">
        <v>78</v>
      </c>
      <c r="AQ48" s="214" t="s">
        <v>1244</v>
      </c>
      <c r="AR48" s="216" t="s">
        <v>80</v>
      </c>
      <c r="AS48" s="218"/>
      <c r="AT48" s="215" t="s">
        <v>78</v>
      </c>
      <c r="AU48" s="214">
        <v>126</v>
      </c>
      <c r="AV48" s="215" t="s">
        <v>80</v>
      </c>
      <c r="AW48" s="214"/>
      <c r="AX48" s="216" t="s">
        <v>80</v>
      </c>
      <c r="AY48" s="218"/>
      <c r="AZ48" s="215" t="s">
        <v>78</v>
      </c>
      <c r="BA48" s="214" t="s">
        <v>93</v>
      </c>
      <c r="BB48" s="215" t="s">
        <v>78</v>
      </c>
      <c r="BC48" s="214">
        <v>309</v>
      </c>
      <c r="BD48" s="215" t="s">
        <v>78</v>
      </c>
      <c r="BE48" s="214">
        <v>148</v>
      </c>
      <c r="BF48" s="215" t="s">
        <v>78</v>
      </c>
      <c r="BG48" s="214" t="s">
        <v>84</v>
      </c>
      <c r="BH48" s="215" t="s">
        <v>78</v>
      </c>
      <c r="BI48" s="214" t="s">
        <v>96</v>
      </c>
      <c r="BJ48" s="215" t="s">
        <v>78</v>
      </c>
      <c r="BK48" s="214" t="s">
        <v>120</v>
      </c>
      <c r="BL48" s="215" t="s">
        <v>78</v>
      </c>
      <c r="BM48" s="214" t="s">
        <v>98</v>
      </c>
      <c r="BN48" s="215" t="s">
        <v>78</v>
      </c>
      <c r="BO48" s="214" t="s">
        <v>81</v>
      </c>
    </row>
    <row r="49" spans="1:67" ht="12.75" x14ac:dyDescent="0.2">
      <c r="A49" s="245">
        <v>145</v>
      </c>
      <c r="B49" s="246" t="s">
        <v>970</v>
      </c>
      <c r="C49" s="210" t="s">
        <v>976</v>
      </c>
      <c r="D49" s="209" t="s">
        <v>90</v>
      </c>
      <c r="E49" s="212" t="s">
        <v>204</v>
      </c>
      <c r="F49" s="217" t="s">
        <v>80</v>
      </c>
      <c r="G49" s="218"/>
      <c r="H49" s="215" t="s">
        <v>80</v>
      </c>
      <c r="I49" s="218"/>
      <c r="J49" s="216" t="s">
        <v>80</v>
      </c>
      <c r="K49" s="218"/>
      <c r="L49" s="216" t="s">
        <v>80</v>
      </c>
      <c r="M49" s="218"/>
      <c r="N49" s="216" t="s">
        <v>80</v>
      </c>
      <c r="O49" s="218"/>
      <c r="P49" s="215" t="s">
        <v>78</v>
      </c>
      <c r="Q49" s="214" t="s">
        <v>79</v>
      </c>
      <c r="R49" s="216" t="s">
        <v>80</v>
      </c>
      <c r="S49" s="218"/>
      <c r="T49" s="216" t="s">
        <v>80</v>
      </c>
      <c r="U49" s="218"/>
      <c r="V49" s="216" t="s">
        <v>80</v>
      </c>
      <c r="W49" s="218"/>
      <c r="X49" s="216" t="s">
        <v>80</v>
      </c>
      <c r="Y49" s="218"/>
      <c r="Z49" s="216" t="s">
        <v>80</v>
      </c>
      <c r="AA49" s="218"/>
      <c r="AB49" s="216" t="s">
        <v>80</v>
      </c>
      <c r="AC49" s="218"/>
      <c r="AD49" s="215" t="s">
        <v>78</v>
      </c>
      <c r="AE49" s="214">
        <v>149</v>
      </c>
      <c r="AF49" s="216" t="s">
        <v>80</v>
      </c>
      <c r="AG49" s="218"/>
      <c r="AH49" s="215" t="s">
        <v>80</v>
      </c>
      <c r="AI49" s="214"/>
      <c r="AJ49" s="216" t="s">
        <v>80</v>
      </c>
      <c r="AK49" s="218"/>
      <c r="AL49" s="216" t="s">
        <v>80</v>
      </c>
      <c r="AM49" s="218"/>
      <c r="AN49" s="215" t="s">
        <v>78</v>
      </c>
      <c r="AO49" s="214" t="s">
        <v>94</v>
      </c>
      <c r="AP49" s="216" t="s">
        <v>80</v>
      </c>
      <c r="AQ49" s="218"/>
      <c r="AR49" s="216" t="s">
        <v>80</v>
      </c>
      <c r="AS49" s="218"/>
      <c r="AT49" s="216" t="s">
        <v>80</v>
      </c>
      <c r="AU49" s="218"/>
      <c r="AV49" s="216" t="s">
        <v>80</v>
      </c>
      <c r="AW49" s="218"/>
      <c r="AX49" s="216" t="s">
        <v>80</v>
      </c>
      <c r="AY49" s="218"/>
      <c r="AZ49" s="216" t="s">
        <v>80</v>
      </c>
      <c r="BA49" s="218"/>
      <c r="BB49" s="216" t="s">
        <v>80</v>
      </c>
      <c r="BC49" s="218"/>
      <c r="BD49" s="216" t="s">
        <v>80</v>
      </c>
      <c r="BE49" s="218"/>
      <c r="BF49" s="216" t="s">
        <v>80</v>
      </c>
      <c r="BG49" s="218"/>
      <c r="BH49" s="216" t="s">
        <v>80</v>
      </c>
      <c r="BI49" s="218"/>
      <c r="BJ49" s="216" t="s">
        <v>80</v>
      </c>
      <c r="BK49" s="218"/>
      <c r="BL49" s="216" t="s">
        <v>80</v>
      </c>
      <c r="BM49" s="218"/>
      <c r="BN49" s="216" t="s">
        <v>80</v>
      </c>
      <c r="BO49" s="218"/>
    </row>
    <row r="50" spans="1:67" ht="12.75" x14ac:dyDescent="0.2">
      <c r="A50" s="245">
        <v>146</v>
      </c>
      <c r="B50" s="246" t="s">
        <v>970</v>
      </c>
      <c r="C50" s="210" t="s">
        <v>976</v>
      </c>
      <c r="D50" s="209" t="s">
        <v>90</v>
      </c>
      <c r="E50" s="212" t="s">
        <v>935</v>
      </c>
      <c r="F50" s="217" t="s">
        <v>80</v>
      </c>
      <c r="G50" s="218"/>
      <c r="H50" s="215" t="s">
        <v>78</v>
      </c>
      <c r="I50" s="214">
        <v>105</v>
      </c>
      <c r="J50" s="216" t="s">
        <v>80</v>
      </c>
      <c r="K50" s="218"/>
      <c r="L50" s="215" t="s">
        <v>80</v>
      </c>
      <c r="M50" s="218"/>
      <c r="N50" s="216" t="s">
        <v>80</v>
      </c>
      <c r="O50" s="218"/>
      <c r="P50" s="215" t="s">
        <v>78</v>
      </c>
      <c r="Q50" s="214" t="s">
        <v>79</v>
      </c>
      <c r="R50" s="216" t="s">
        <v>80</v>
      </c>
      <c r="S50" s="218"/>
      <c r="T50" s="215" t="s">
        <v>78</v>
      </c>
      <c r="U50" s="214">
        <v>72</v>
      </c>
      <c r="V50" s="215" t="s">
        <v>78</v>
      </c>
      <c r="W50" s="214" t="s">
        <v>92</v>
      </c>
      <c r="X50" s="216" t="s">
        <v>80</v>
      </c>
      <c r="Y50" s="218"/>
      <c r="Z50" s="216" t="s">
        <v>80</v>
      </c>
      <c r="AA50" s="218"/>
      <c r="AB50" s="216" t="s">
        <v>80</v>
      </c>
      <c r="AC50" s="218"/>
      <c r="AD50" s="215" t="s">
        <v>78</v>
      </c>
      <c r="AE50" s="214">
        <v>149</v>
      </c>
      <c r="AF50" s="215" t="s">
        <v>78</v>
      </c>
      <c r="AG50" s="214">
        <v>215</v>
      </c>
      <c r="AH50" s="215" t="s">
        <v>78</v>
      </c>
      <c r="AI50" s="214">
        <v>117</v>
      </c>
      <c r="AJ50" s="216" t="s">
        <v>80</v>
      </c>
      <c r="AK50" s="218"/>
      <c r="AL50" s="215" t="s">
        <v>78</v>
      </c>
      <c r="AM50" s="214" t="s">
        <v>93</v>
      </c>
      <c r="AN50" s="216" t="s">
        <v>80</v>
      </c>
      <c r="AO50" s="218"/>
      <c r="AP50" s="216" t="s">
        <v>80</v>
      </c>
      <c r="AQ50" s="218"/>
      <c r="AR50" s="216" t="s">
        <v>80</v>
      </c>
      <c r="AS50" s="218"/>
      <c r="AT50" s="216" t="s">
        <v>80</v>
      </c>
      <c r="AU50" s="218"/>
      <c r="AV50" s="216" t="s">
        <v>80</v>
      </c>
      <c r="AW50" s="218"/>
      <c r="AX50" s="216" t="s">
        <v>80</v>
      </c>
      <c r="AY50" s="218"/>
      <c r="AZ50" s="215" t="s">
        <v>78</v>
      </c>
      <c r="BA50" s="214" t="s">
        <v>93</v>
      </c>
      <c r="BB50" s="216" t="s">
        <v>80</v>
      </c>
      <c r="BC50" s="218"/>
      <c r="BD50" s="215" t="s">
        <v>78</v>
      </c>
      <c r="BE50" s="214">
        <v>148</v>
      </c>
      <c r="BF50" s="216" t="s">
        <v>80</v>
      </c>
      <c r="BG50" s="218"/>
      <c r="BH50" s="216" t="s">
        <v>80</v>
      </c>
      <c r="BI50" s="218"/>
      <c r="BJ50" s="216" t="s">
        <v>80</v>
      </c>
      <c r="BK50" s="218"/>
      <c r="BL50" s="216" t="s">
        <v>80</v>
      </c>
      <c r="BM50" s="218"/>
      <c r="BN50" s="216" t="s">
        <v>80</v>
      </c>
      <c r="BO50" s="218"/>
    </row>
    <row r="51" spans="1:67" ht="12.75" x14ac:dyDescent="0.2">
      <c r="A51" s="245">
        <v>147</v>
      </c>
      <c r="B51" s="246" t="s">
        <v>970</v>
      </c>
      <c r="C51" s="210" t="s">
        <v>976</v>
      </c>
      <c r="D51" s="209" t="s">
        <v>90</v>
      </c>
      <c r="E51" s="212" t="s">
        <v>686</v>
      </c>
      <c r="F51" s="217" t="s">
        <v>80</v>
      </c>
      <c r="G51" s="218"/>
      <c r="H51" s="215" t="s">
        <v>78</v>
      </c>
      <c r="I51" s="214">
        <v>105</v>
      </c>
      <c r="J51" s="216" t="s">
        <v>80</v>
      </c>
      <c r="K51" s="218"/>
      <c r="L51" s="215" t="s">
        <v>80</v>
      </c>
      <c r="M51" s="218"/>
      <c r="N51" s="215" t="s">
        <v>78</v>
      </c>
      <c r="O51" s="214">
        <v>321</v>
      </c>
      <c r="P51" s="215" t="s">
        <v>78</v>
      </c>
      <c r="Q51" s="214" t="s">
        <v>79</v>
      </c>
      <c r="R51" s="216" t="s">
        <v>80</v>
      </c>
      <c r="S51" s="218"/>
      <c r="T51" s="215" t="s">
        <v>78</v>
      </c>
      <c r="U51" s="214">
        <v>72</v>
      </c>
      <c r="V51" s="215" t="s">
        <v>78</v>
      </c>
      <c r="W51" s="214" t="s">
        <v>92</v>
      </c>
      <c r="X51" s="216" t="s">
        <v>80</v>
      </c>
      <c r="Y51" s="218"/>
      <c r="Z51" s="216" t="s">
        <v>80</v>
      </c>
      <c r="AA51" s="218"/>
      <c r="AB51" s="216" t="s">
        <v>80</v>
      </c>
      <c r="AC51" s="218"/>
      <c r="AD51" s="215" t="s">
        <v>78</v>
      </c>
      <c r="AE51" s="214">
        <v>149</v>
      </c>
      <c r="AF51" s="215" t="s">
        <v>78</v>
      </c>
      <c r="AG51" s="214">
        <v>215</v>
      </c>
      <c r="AH51" s="216" t="s">
        <v>80</v>
      </c>
      <c r="AI51" s="218"/>
      <c r="AJ51" s="216" t="s">
        <v>80</v>
      </c>
      <c r="AK51" s="218"/>
      <c r="AL51" s="216" t="s">
        <v>80</v>
      </c>
      <c r="AM51" s="218"/>
      <c r="AN51" s="216" t="s">
        <v>80</v>
      </c>
      <c r="AO51" s="218"/>
      <c r="AP51" s="215" t="s">
        <v>78</v>
      </c>
      <c r="AQ51" s="214" t="s">
        <v>1244</v>
      </c>
      <c r="AR51" s="216" t="s">
        <v>80</v>
      </c>
      <c r="AS51" s="218"/>
      <c r="AT51" s="216" t="s">
        <v>80</v>
      </c>
      <c r="AU51" s="218"/>
      <c r="AV51" s="216" t="s">
        <v>80</v>
      </c>
      <c r="AW51" s="218"/>
      <c r="AX51" s="216" t="s">
        <v>80</v>
      </c>
      <c r="AY51" s="218"/>
      <c r="AZ51" s="215" t="s">
        <v>78</v>
      </c>
      <c r="BA51" s="214" t="s">
        <v>93</v>
      </c>
      <c r="BB51" s="216" t="s">
        <v>80</v>
      </c>
      <c r="BC51" s="218"/>
      <c r="BD51" s="215" t="s">
        <v>78</v>
      </c>
      <c r="BE51" s="214">
        <v>148</v>
      </c>
      <c r="BF51" s="216" t="s">
        <v>80</v>
      </c>
      <c r="BG51" s="218"/>
      <c r="BH51" s="216" t="s">
        <v>80</v>
      </c>
      <c r="BI51" s="218"/>
      <c r="BJ51" s="216" t="s">
        <v>80</v>
      </c>
      <c r="BK51" s="218"/>
      <c r="BL51" s="216" t="s">
        <v>80</v>
      </c>
      <c r="BM51" s="218"/>
      <c r="BN51" s="216" t="s">
        <v>80</v>
      </c>
      <c r="BO51" s="218"/>
    </row>
    <row r="52" spans="1:67" ht="12.75" x14ac:dyDescent="0.2">
      <c r="A52" s="245">
        <v>148</v>
      </c>
      <c r="B52" s="246" t="s">
        <v>970</v>
      </c>
      <c r="C52" s="210" t="s">
        <v>978</v>
      </c>
      <c r="D52" s="209" t="s">
        <v>863</v>
      </c>
      <c r="E52" s="212" t="s">
        <v>938</v>
      </c>
      <c r="F52" s="217" t="s">
        <v>80</v>
      </c>
      <c r="G52" s="218"/>
      <c r="H52" s="216" t="s">
        <v>80</v>
      </c>
      <c r="I52" s="218"/>
      <c r="J52" s="216" t="s">
        <v>80</v>
      </c>
      <c r="K52" s="218"/>
      <c r="L52" s="216" t="s">
        <v>80</v>
      </c>
      <c r="M52" s="218"/>
      <c r="N52" s="216" t="s">
        <v>80</v>
      </c>
      <c r="O52" s="218"/>
      <c r="P52" s="215" t="s">
        <v>80</v>
      </c>
      <c r="Q52" s="214"/>
      <c r="R52" s="216" t="s">
        <v>80</v>
      </c>
      <c r="S52" s="218"/>
      <c r="T52" s="216" t="s">
        <v>80</v>
      </c>
      <c r="U52" s="218"/>
      <c r="V52" s="216" t="s">
        <v>80</v>
      </c>
      <c r="W52" s="218"/>
      <c r="X52" s="216" t="s">
        <v>80</v>
      </c>
      <c r="Y52" s="218"/>
      <c r="Z52" s="215" t="s">
        <v>80</v>
      </c>
      <c r="AA52" s="214"/>
      <c r="AB52" s="216" t="s">
        <v>80</v>
      </c>
      <c r="AC52" s="218"/>
      <c r="AD52" s="216" t="s">
        <v>80</v>
      </c>
      <c r="AE52" s="218"/>
      <c r="AF52" s="216" t="s">
        <v>80</v>
      </c>
      <c r="AG52" s="218"/>
      <c r="AH52" s="216" t="s">
        <v>80</v>
      </c>
      <c r="AI52" s="218"/>
      <c r="AJ52" s="216" t="s">
        <v>80</v>
      </c>
      <c r="AK52" s="218"/>
      <c r="AL52" s="216" t="s">
        <v>80</v>
      </c>
      <c r="AM52" s="218"/>
      <c r="AN52" s="216" t="s">
        <v>80</v>
      </c>
      <c r="AO52" s="218"/>
      <c r="AP52" s="216" t="s">
        <v>80</v>
      </c>
      <c r="AQ52" s="218"/>
      <c r="AR52" s="216" t="s">
        <v>80</v>
      </c>
      <c r="AS52" s="218"/>
      <c r="AT52" s="216" t="s">
        <v>80</v>
      </c>
      <c r="AU52" s="218"/>
      <c r="AV52" s="216" t="s">
        <v>80</v>
      </c>
      <c r="AW52" s="218"/>
      <c r="AX52" s="216" t="s">
        <v>80</v>
      </c>
      <c r="AY52" s="218"/>
      <c r="AZ52" s="216" t="s">
        <v>80</v>
      </c>
      <c r="BA52" s="218"/>
      <c r="BB52" s="216" t="s">
        <v>80</v>
      </c>
      <c r="BC52" s="218"/>
      <c r="BD52" s="215" t="s">
        <v>78</v>
      </c>
      <c r="BE52" s="214">
        <v>148</v>
      </c>
      <c r="BF52" s="216" t="s">
        <v>80</v>
      </c>
      <c r="BG52" s="218"/>
      <c r="BH52" s="216" t="s">
        <v>80</v>
      </c>
      <c r="BI52" s="218"/>
      <c r="BJ52" s="216" t="s">
        <v>80</v>
      </c>
      <c r="BK52" s="218"/>
      <c r="BL52" s="216" t="s">
        <v>80</v>
      </c>
      <c r="BM52" s="218"/>
      <c r="BN52" s="216" t="s">
        <v>80</v>
      </c>
      <c r="BO52" s="218"/>
    </row>
    <row r="53" spans="1:67" ht="12.75" x14ac:dyDescent="0.2">
      <c r="A53" s="245">
        <v>149</v>
      </c>
      <c r="B53" s="246" t="s">
        <v>970</v>
      </c>
      <c r="C53" s="210" t="s">
        <v>979</v>
      </c>
      <c r="D53" s="209" t="s">
        <v>90</v>
      </c>
      <c r="E53" s="212">
        <v>2025</v>
      </c>
      <c r="F53" s="217" t="s">
        <v>80</v>
      </c>
      <c r="G53" s="218"/>
      <c r="H53" s="216" t="s">
        <v>80</v>
      </c>
      <c r="I53" s="218"/>
      <c r="J53" s="216" t="s">
        <v>80</v>
      </c>
      <c r="K53" s="218"/>
      <c r="L53" s="216" t="s">
        <v>80</v>
      </c>
      <c r="M53" s="218"/>
      <c r="N53" s="216" t="s">
        <v>80</v>
      </c>
      <c r="O53" s="218"/>
      <c r="P53" s="216" t="s">
        <v>80</v>
      </c>
      <c r="Q53" s="218"/>
      <c r="R53" s="216" t="s">
        <v>80</v>
      </c>
      <c r="S53" s="218"/>
      <c r="T53" s="216" t="s">
        <v>80</v>
      </c>
      <c r="U53" s="218"/>
      <c r="V53" s="216" t="s">
        <v>80</v>
      </c>
      <c r="W53" s="218"/>
      <c r="X53" s="216" t="s">
        <v>80</v>
      </c>
      <c r="Y53" s="218"/>
      <c r="Z53" s="216" t="s">
        <v>80</v>
      </c>
      <c r="AA53" s="218"/>
      <c r="AB53" s="216" t="s">
        <v>80</v>
      </c>
      <c r="AC53" s="218"/>
      <c r="AD53" s="216" t="s">
        <v>80</v>
      </c>
      <c r="AE53" s="218"/>
      <c r="AF53" s="216" t="s">
        <v>80</v>
      </c>
      <c r="AG53" s="218"/>
      <c r="AH53" s="216" t="s">
        <v>80</v>
      </c>
      <c r="AI53" s="218"/>
      <c r="AJ53" s="216" t="s">
        <v>80</v>
      </c>
      <c r="AK53" s="218"/>
      <c r="AL53" s="216" t="s">
        <v>80</v>
      </c>
      <c r="AM53" s="218"/>
      <c r="AN53" s="216" t="s">
        <v>80</v>
      </c>
      <c r="AO53" s="218"/>
      <c r="AP53" s="216" t="s">
        <v>80</v>
      </c>
      <c r="AQ53" s="218"/>
      <c r="AR53" s="216" t="s">
        <v>80</v>
      </c>
      <c r="AS53" s="218"/>
      <c r="AT53" s="216" t="s">
        <v>80</v>
      </c>
      <c r="AU53" s="218"/>
      <c r="AV53" s="216" t="s">
        <v>80</v>
      </c>
      <c r="AW53" s="218"/>
      <c r="AX53" s="216" t="s">
        <v>80</v>
      </c>
      <c r="AY53" s="218"/>
      <c r="AZ53" s="216" t="s">
        <v>80</v>
      </c>
      <c r="BA53" s="218"/>
      <c r="BB53" s="216" t="s">
        <v>80</v>
      </c>
      <c r="BC53" s="218"/>
      <c r="BD53" s="216" t="s">
        <v>80</v>
      </c>
      <c r="BE53" s="218"/>
      <c r="BF53" s="216" t="s">
        <v>80</v>
      </c>
      <c r="BG53" s="218"/>
      <c r="BH53" s="216" t="s">
        <v>80</v>
      </c>
      <c r="BI53" s="218"/>
      <c r="BJ53" s="216" t="s">
        <v>80</v>
      </c>
      <c r="BK53" s="218"/>
      <c r="BL53" s="216" t="s">
        <v>80</v>
      </c>
      <c r="BM53" s="218"/>
      <c r="BN53" s="216" t="s">
        <v>80</v>
      </c>
      <c r="BO53" s="218"/>
    </row>
    <row r="54" spans="1:67" ht="12.75" x14ac:dyDescent="0.2">
      <c r="A54" s="245">
        <v>150</v>
      </c>
      <c r="B54" s="246" t="s">
        <v>970</v>
      </c>
      <c r="C54" s="210" t="s">
        <v>979</v>
      </c>
      <c r="D54" s="209" t="s">
        <v>90</v>
      </c>
      <c r="E54" s="212">
        <v>2030</v>
      </c>
      <c r="F54" s="217" t="s">
        <v>80</v>
      </c>
      <c r="G54" s="218"/>
      <c r="H54" s="215" t="s">
        <v>78</v>
      </c>
      <c r="I54" s="214">
        <v>61</v>
      </c>
      <c r="J54" s="216" t="s">
        <v>80</v>
      </c>
      <c r="K54" s="218"/>
      <c r="L54" s="216" t="s">
        <v>80</v>
      </c>
      <c r="M54" s="218"/>
      <c r="N54" s="216" t="s">
        <v>80</v>
      </c>
      <c r="O54" s="218"/>
      <c r="P54" s="216" t="s">
        <v>80</v>
      </c>
      <c r="Q54" s="218"/>
      <c r="R54" s="216" t="s">
        <v>80</v>
      </c>
      <c r="S54" s="218"/>
      <c r="T54" s="216" t="s">
        <v>80</v>
      </c>
      <c r="U54" s="218"/>
      <c r="V54" s="216" t="s">
        <v>80</v>
      </c>
      <c r="W54" s="218"/>
      <c r="X54" s="216" t="s">
        <v>80</v>
      </c>
      <c r="Y54" s="218"/>
      <c r="Z54" s="216" t="s">
        <v>80</v>
      </c>
      <c r="AA54" s="218"/>
      <c r="AB54" s="216" t="s">
        <v>80</v>
      </c>
      <c r="AC54" s="218"/>
      <c r="AD54" s="216" t="s">
        <v>80</v>
      </c>
      <c r="AE54" s="218"/>
      <c r="AF54" s="216" t="s">
        <v>80</v>
      </c>
      <c r="AG54" s="218"/>
      <c r="AH54" s="216" t="s">
        <v>80</v>
      </c>
      <c r="AI54" s="218"/>
      <c r="AJ54" s="216" t="s">
        <v>80</v>
      </c>
      <c r="AK54" s="218"/>
      <c r="AL54" s="216" t="s">
        <v>80</v>
      </c>
      <c r="AM54" s="218"/>
      <c r="AN54" s="216" t="s">
        <v>80</v>
      </c>
      <c r="AO54" s="218"/>
      <c r="AP54" s="216" t="s">
        <v>80</v>
      </c>
      <c r="AQ54" s="218"/>
      <c r="AR54" s="216" t="s">
        <v>80</v>
      </c>
      <c r="AS54" s="218"/>
      <c r="AT54" s="216" t="s">
        <v>80</v>
      </c>
      <c r="AU54" s="218"/>
      <c r="AV54" s="216" t="s">
        <v>80</v>
      </c>
      <c r="AW54" s="218"/>
      <c r="AX54" s="216" t="s">
        <v>80</v>
      </c>
      <c r="AY54" s="218"/>
      <c r="AZ54" s="216" t="s">
        <v>80</v>
      </c>
      <c r="BA54" s="218"/>
      <c r="BB54" s="216" t="s">
        <v>80</v>
      </c>
      <c r="BC54" s="218"/>
      <c r="BD54" s="216" t="s">
        <v>80</v>
      </c>
      <c r="BE54" s="218"/>
      <c r="BF54" s="216" t="s">
        <v>80</v>
      </c>
      <c r="BG54" s="218"/>
      <c r="BH54" s="216" t="s">
        <v>80</v>
      </c>
      <c r="BI54" s="218"/>
      <c r="BJ54" s="216" t="s">
        <v>80</v>
      </c>
      <c r="BK54" s="218"/>
      <c r="BL54" s="216" t="s">
        <v>80</v>
      </c>
      <c r="BM54" s="218"/>
      <c r="BN54" s="216" t="s">
        <v>80</v>
      </c>
      <c r="BO54" s="218"/>
    </row>
    <row r="55" spans="1:67" ht="12.75" x14ac:dyDescent="0.2">
      <c r="A55" s="245">
        <v>151</v>
      </c>
      <c r="B55" s="246" t="s">
        <v>970</v>
      </c>
      <c r="C55" s="210" t="s">
        <v>979</v>
      </c>
      <c r="D55" s="209" t="s">
        <v>90</v>
      </c>
      <c r="E55" s="212">
        <v>2050</v>
      </c>
      <c r="F55" s="217" t="s">
        <v>80</v>
      </c>
      <c r="G55" s="218"/>
      <c r="H55" s="215" t="s">
        <v>80</v>
      </c>
      <c r="I55" s="218"/>
      <c r="J55" s="216" t="s">
        <v>80</v>
      </c>
      <c r="K55" s="218"/>
      <c r="L55" s="216" t="s">
        <v>80</v>
      </c>
      <c r="M55" s="218"/>
      <c r="N55" s="216" t="s">
        <v>80</v>
      </c>
      <c r="O55" s="218"/>
      <c r="P55" s="216" t="s">
        <v>80</v>
      </c>
      <c r="Q55" s="218"/>
      <c r="R55" s="216" t="s">
        <v>80</v>
      </c>
      <c r="S55" s="218"/>
      <c r="T55" s="216" t="s">
        <v>80</v>
      </c>
      <c r="U55" s="218"/>
      <c r="V55" s="216" t="s">
        <v>80</v>
      </c>
      <c r="W55" s="218"/>
      <c r="X55" s="216" t="s">
        <v>80</v>
      </c>
      <c r="Y55" s="218"/>
      <c r="Z55" s="216" t="s">
        <v>80</v>
      </c>
      <c r="AA55" s="218"/>
      <c r="AB55" s="216" t="s">
        <v>80</v>
      </c>
      <c r="AC55" s="218"/>
      <c r="AD55" s="215" t="s">
        <v>78</v>
      </c>
      <c r="AE55" s="214">
        <v>149</v>
      </c>
      <c r="AF55" s="216" t="s">
        <v>80</v>
      </c>
      <c r="AG55" s="218"/>
      <c r="AH55" s="216" t="s">
        <v>80</v>
      </c>
      <c r="AI55" s="218"/>
      <c r="AJ55" s="216" t="s">
        <v>80</v>
      </c>
      <c r="AK55" s="218"/>
      <c r="AL55" s="216" t="s">
        <v>80</v>
      </c>
      <c r="AM55" s="218"/>
      <c r="AN55" s="216" t="s">
        <v>80</v>
      </c>
      <c r="AO55" s="218"/>
      <c r="AP55" s="216" t="s">
        <v>80</v>
      </c>
      <c r="AQ55" s="218"/>
      <c r="AR55" s="216" t="s">
        <v>80</v>
      </c>
      <c r="AS55" s="218"/>
      <c r="AT55" s="216" t="s">
        <v>80</v>
      </c>
      <c r="AU55" s="218"/>
      <c r="AV55" s="216" t="s">
        <v>80</v>
      </c>
      <c r="AW55" s="218"/>
      <c r="AX55" s="216" t="s">
        <v>80</v>
      </c>
      <c r="AY55" s="218"/>
      <c r="AZ55" s="216" t="s">
        <v>80</v>
      </c>
      <c r="BA55" s="218"/>
      <c r="BB55" s="216" t="s">
        <v>80</v>
      </c>
      <c r="BC55" s="218"/>
      <c r="BD55" s="216" t="s">
        <v>80</v>
      </c>
      <c r="BE55" s="218"/>
      <c r="BF55" s="216" t="s">
        <v>80</v>
      </c>
      <c r="BG55" s="218"/>
      <c r="BH55" s="216" t="s">
        <v>80</v>
      </c>
      <c r="BI55" s="218"/>
      <c r="BJ55" s="216" t="s">
        <v>80</v>
      </c>
      <c r="BK55" s="218"/>
      <c r="BL55" s="216" t="s">
        <v>80</v>
      </c>
      <c r="BM55" s="218"/>
      <c r="BN55" s="216" t="s">
        <v>80</v>
      </c>
      <c r="BO55" s="218"/>
    </row>
    <row r="56" spans="1:67" ht="12.75" x14ac:dyDescent="0.2">
      <c r="A56" s="247">
        <v>152</v>
      </c>
      <c r="B56" s="248" t="s">
        <v>970</v>
      </c>
      <c r="C56" s="220" t="s">
        <v>979</v>
      </c>
      <c r="D56" s="219" t="s">
        <v>863</v>
      </c>
      <c r="E56" s="222" t="s">
        <v>940</v>
      </c>
      <c r="F56" s="223" t="s">
        <v>80</v>
      </c>
      <c r="G56" s="224"/>
      <c r="H56" s="225" t="s">
        <v>80</v>
      </c>
      <c r="I56" s="224"/>
      <c r="J56" s="225" t="s">
        <v>80</v>
      </c>
      <c r="K56" s="224"/>
      <c r="L56" s="225" t="s">
        <v>80</v>
      </c>
      <c r="M56" s="224"/>
      <c r="N56" s="225" t="s">
        <v>80</v>
      </c>
      <c r="O56" s="224"/>
      <c r="P56" s="225" t="s">
        <v>80</v>
      </c>
      <c r="Q56" s="224"/>
      <c r="R56" s="225" t="s">
        <v>80</v>
      </c>
      <c r="S56" s="224"/>
      <c r="T56" s="225" t="s">
        <v>80</v>
      </c>
      <c r="U56" s="224"/>
      <c r="V56" s="225" t="s">
        <v>80</v>
      </c>
      <c r="W56" s="224"/>
      <c r="X56" s="225" t="s">
        <v>80</v>
      </c>
      <c r="Y56" s="224"/>
      <c r="Z56" s="225" t="s">
        <v>80</v>
      </c>
      <c r="AA56" s="224"/>
      <c r="AB56" s="225" t="s">
        <v>80</v>
      </c>
      <c r="AC56" s="224"/>
      <c r="AD56" s="226" t="s">
        <v>78</v>
      </c>
      <c r="AE56" s="227">
        <v>149</v>
      </c>
      <c r="AF56" s="225" t="s">
        <v>80</v>
      </c>
      <c r="AG56" s="224"/>
      <c r="AH56" s="225" t="s">
        <v>80</v>
      </c>
      <c r="AI56" s="224"/>
      <c r="AJ56" s="225" t="s">
        <v>80</v>
      </c>
      <c r="AK56" s="224"/>
      <c r="AL56" s="225" t="s">
        <v>80</v>
      </c>
      <c r="AM56" s="224"/>
      <c r="AN56" s="225" t="s">
        <v>80</v>
      </c>
      <c r="AO56" s="224"/>
      <c r="AP56" s="225" t="s">
        <v>80</v>
      </c>
      <c r="AQ56" s="224"/>
      <c r="AR56" s="225" t="s">
        <v>80</v>
      </c>
      <c r="AS56" s="224"/>
      <c r="AT56" s="225" t="s">
        <v>80</v>
      </c>
      <c r="AU56" s="224"/>
      <c r="AV56" s="225" t="s">
        <v>80</v>
      </c>
      <c r="AW56" s="224"/>
      <c r="AX56" s="225" t="s">
        <v>80</v>
      </c>
      <c r="AY56" s="224"/>
      <c r="AZ56" s="225" t="s">
        <v>80</v>
      </c>
      <c r="BA56" s="224"/>
      <c r="BB56" s="225" t="s">
        <v>80</v>
      </c>
      <c r="BC56" s="224"/>
      <c r="BD56" s="225" t="s">
        <v>80</v>
      </c>
      <c r="BE56" s="224"/>
      <c r="BF56" s="225" t="s">
        <v>80</v>
      </c>
      <c r="BG56" s="224"/>
      <c r="BH56" s="225" t="s">
        <v>80</v>
      </c>
      <c r="BI56" s="224"/>
      <c r="BJ56" s="225" t="s">
        <v>80</v>
      </c>
      <c r="BK56" s="224"/>
      <c r="BL56" s="225" t="s">
        <v>80</v>
      </c>
      <c r="BM56" s="224"/>
      <c r="BN56" s="225" t="s">
        <v>80</v>
      </c>
      <c r="BO56" s="224"/>
    </row>
    <row r="57" spans="1:67" ht="12.75" x14ac:dyDescent="0.2">
      <c r="A57" s="245">
        <v>153</v>
      </c>
      <c r="B57" s="246" t="s">
        <v>970</v>
      </c>
      <c r="C57" s="210" t="s">
        <v>980</v>
      </c>
      <c r="D57" s="209" t="s">
        <v>90</v>
      </c>
      <c r="E57" s="212" t="s">
        <v>204</v>
      </c>
      <c r="F57" s="217" t="s">
        <v>80</v>
      </c>
      <c r="G57" s="218"/>
      <c r="H57" s="216" t="s">
        <v>80</v>
      </c>
      <c r="I57" s="218"/>
      <c r="J57" s="215" t="s">
        <v>78</v>
      </c>
      <c r="K57" s="214">
        <v>127</v>
      </c>
      <c r="L57" s="216" t="s">
        <v>80</v>
      </c>
      <c r="M57" s="218"/>
      <c r="N57" s="215" t="s">
        <v>78</v>
      </c>
      <c r="O57" s="214">
        <v>321</v>
      </c>
      <c r="P57" s="215" t="s">
        <v>78</v>
      </c>
      <c r="Q57" s="214" t="s">
        <v>79</v>
      </c>
      <c r="R57" s="215" t="s">
        <v>80</v>
      </c>
      <c r="S57" s="218"/>
      <c r="T57" s="216" t="s">
        <v>80</v>
      </c>
      <c r="U57" s="218"/>
      <c r="V57" s="216" t="s">
        <v>80</v>
      </c>
      <c r="W57" s="218"/>
      <c r="X57" s="216" t="s">
        <v>80</v>
      </c>
      <c r="Y57" s="218"/>
      <c r="Z57" s="216" t="s">
        <v>80</v>
      </c>
      <c r="AA57" s="218"/>
      <c r="AB57" s="216" t="s">
        <v>80</v>
      </c>
      <c r="AC57" s="218"/>
      <c r="AD57" s="215" t="s">
        <v>80</v>
      </c>
      <c r="AE57" s="214"/>
      <c r="AF57" s="216" t="s">
        <v>80</v>
      </c>
      <c r="AG57" s="218"/>
      <c r="AH57" s="216" t="s">
        <v>80</v>
      </c>
      <c r="AI57" s="218"/>
      <c r="AJ57" s="216" t="s">
        <v>80</v>
      </c>
      <c r="AK57" s="218"/>
      <c r="AL57" s="216" t="s">
        <v>80</v>
      </c>
      <c r="AM57" s="218"/>
      <c r="AN57" s="215" t="s">
        <v>80</v>
      </c>
      <c r="AO57" s="218"/>
      <c r="AP57" s="216" t="s">
        <v>80</v>
      </c>
      <c r="AQ57" s="218"/>
      <c r="AR57" s="216" t="s">
        <v>80</v>
      </c>
      <c r="AS57" s="218"/>
      <c r="AT57" s="215" t="s">
        <v>78</v>
      </c>
      <c r="AU57" s="214">
        <v>126</v>
      </c>
      <c r="AV57" s="216" t="s">
        <v>80</v>
      </c>
      <c r="AW57" s="218"/>
      <c r="AX57" s="216" t="s">
        <v>80</v>
      </c>
      <c r="AY57" s="218"/>
      <c r="AZ57" s="216" t="s">
        <v>80</v>
      </c>
      <c r="BA57" s="218"/>
      <c r="BB57" s="216" t="s">
        <v>80</v>
      </c>
      <c r="BC57" s="218"/>
      <c r="BD57" s="216" t="s">
        <v>80</v>
      </c>
      <c r="BE57" s="218"/>
      <c r="BF57" s="216" t="s">
        <v>80</v>
      </c>
      <c r="BG57" s="218"/>
      <c r="BH57" s="216" t="s">
        <v>80</v>
      </c>
      <c r="BI57" s="218"/>
      <c r="BJ57" s="216" t="s">
        <v>80</v>
      </c>
      <c r="BK57" s="218"/>
      <c r="BL57" s="216" t="s">
        <v>80</v>
      </c>
      <c r="BM57" s="218"/>
      <c r="BN57" s="215" t="s">
        <v>78</v>
      </c>
      <c r="BO57" s="214" t="s">
        <v>81</v>
      </c>
    </row>
    <row r="58" spans="1:67" ht="12.75" x14ac:dyDescent="0.2">
      <c r="A58" s="245">
        <v>154</v>
      </c>
      <c r="B58" s="246" t="s">
        <v>970</v>
      </c>
      <c r="C58" s="210" t="s">
        <v>980</v>
      </c>
      <c r="D58" s="209" t="s">
        <v>90</v>
      </c>
      <c r="E58" s="212" t="s">
        <v>935</v>
      </c>
      <c r="F58" s="217" t="s">
        <v>80</v>
      </c>
      <c r="G58" s="218"/>
      <c r="H58" s="216" t="s">
        <v>80</v>
      </c>
      <c r="I58" s="218"/>
      <c r="J58" s="215" t="s">
        <v>78</v>
      </c>
      <c r="K58" s="214">
        <v>127</v>
      </c>
      <c r="L58" s="216" t="s">
        <v>78</v>
      </c>
      <c r="M58" s="218">
        <v>67</v>
      </c>
      <c r="N58" s="215" t="s">
        <v>78</v>
      </c>
      <c r="O58" s="214">
        <v>321</v>
      </c>
      <c r="P58" s="215" t="s">
        <v>80</v>
      </c>
      <c r="Q58" s="214"/>
      <c r="R58" s="216" t="s">
        <v>80</v>
      </c>
      <c r="S58" s="218"/>
      <c r="T58" s="215" t="s">
        <v>78</v>
      </c>
      <c r="U58" s="214">
        <v>72</v>
      </c>
      <c r="V58" s="215" t="s">
        <v>78</v>
      </c>
      <c r="W58" s="214" t="s">
        <v>92</v>
      </c>
      <c r="X58" s="216" t="s">
        <v>80</v>
      </c>
      <c r="Y58" s="218"/>
      <c r="Z58" s="216" t="s">
        <v>80</v>
      </c>
      <c r="AA58" s="218"/>
      <c r="AB58" s="216" t="s">
        <v>80</v>
      </c>
      <c r="AC58" s="218"/>
      <c r="AD58" s="215" t="s">
        <v>78</v>
      </c>
      <c r="AE58" s="214">
        <v>149</v>
      </c>
      <c r="AF58" s="215" t="s">
        <v>80</v>
      </c>
      <c r="AG58" s="214"/>
      <c r="AH58" s="216" t="s">
        <v>80</v>
      </c>
      <c r="AI58" s="218"/>
      <c r="AJ58" s="216" t="s">
        <v>80</v>
      </c>
      <c r="AK58" s="218"/>
      <c r="AL58" s="215" t="s">
        <v>78</v>
      </c>
      <c r="AM58" s="214" t="s">
        <v>93</v>
      </c>
      <c r="AN58" s="215" t="s">
        <v>78</v>
      </c>
      <c r="AO58" s="218" t="s">
        <v>94</v>
      </c>
      <c r="AP58" s="216" t="s">
        <v>80</v>
      </c>
      <c r="AQ58" s="218"/>
      <c r="AR58" s="216" t="s">
        <v>80</v>
      </c>
      <c r="AS58" s="218"/>
      <c r="AT58" s="215" t="s">
        <v>78</v>
      </c>
      <c r="AU58" s="214">
        <v>126</v>
      </c>
      <c r="AV58" s="216" t="s">
        <v>80</v>
      </c>
      <c r="AW58" s="218"/>
      <c r="AX58" s="216" t="s">
        <v>80</v>
      </c>
      <c r="AY58" s="218"/>
      <c r="AZ58" s="216" t="s">
        <v>80</v>
      </c>
      <c r="BA58" s="218"/>
      <c r="BB58" s="216" t="s">
        <v>80</v>
      </c>
      <c r="BC58" s="218"/>
      <c r="BD58" s="216" t="s">
        <v>80</v>
      </c>
      <c r="BE58" s="218"/>
      <c r="BF58" s="215" t="s">
        <v>78</v>
      </c>
      <c r="BG58" s="214" t="s">
        <v>84</v>
      </c>
      <c r="BH58" s="216" t="s">
        <v>80</v>
      </c>
      <c r="BI58" s="218"/>
      <c r="BJ58" s="216" t="s">
        <v>80</v>
      </c>
      <c r="BK58" s="218"/>
      <c r="BL58" s="216" t="s">
        <v>80</v>
      </c>
      <c r="BM58" s="218"/>
      <c r="BN58" s="216" t="s">
        <v>80</v>
      </c>
      <c r="BO58" s="218"/>
    </row>
    <row r="59" spans="1:67" ht="12.75" x14ac:dyDescent="0.2">
      <c r="A59" s="245">
        <v>155</v>
      </c>
      <c r="B59" s="246" t="s">
        <v>970</v>
      </c>
      <c r="C59" s="210" t="s">
        <v>980</v>
      </c>
      <c r="D59" s="209" t="s">
        <v>90</v>
      </c>
      <c r="E59" s="212" t="s">
        <v>686</v>
      </c>
      <c r="F59" s="217" t="s">
        <v>80</v>
      </c>
      <c r="G59" s="218"/>
      <c r="H59" s="216" t="s">
        <v>80</v>
      </c>
      <c r="I59" s="218"/>
      <c r="J59" s="215" t="s">
        <v>78</v>
      </c>
      <c r="K59" s="214">
        <v>127</v>
      </c>
      <c r="L59" s="216" t="s">
        <v>78</v>
      </c>
      <c r="M59" s="218">
        <v>67</v>
      </c>
      <c r="N59" s="215" t="s">
        <v>78</v>
      </c>
      <c r="O59" s="214">
        <v>321</v>
      </c>
      <c r="P59" s="215" t="s">
        <v>78</v>
      </c>
      <c r="Q59" s="214" t="s">
        <v>79</v>
      </c>
      <c r="R59" s="215" t="s">
        <v>78</v>
      </c>
      <c r="S59" s="214" t="s">
        <v>86</v>
      </c>
      <c r="T59" s="215" t="s">
        <v>78</v>
      </c>
      <c r="U59" s="214">
        <v>72</v>
      </c>
      <c r="V59" s="215" t="s">
        <v>78</v>
      </c>
      <c r="W59" s="214" t="s">
        <v>92</v>
      </c>
      <c r="X59" s="215" t="s">
        <v>78</v>
      </c>
      <c r="Y59" s="214">
        <v>51</v>
      </c>
      <c r="Z59" s="216" t="s">
        <v>80</v>
      </c>
      <c r="AA59" s="218"/>
      <c r="AB59" s="215" t="s">
        <v>78</v>
      </c>
      <c r="AC59" s="214">
        <v>93</v>
      </c>
      <c r="AD59" s="215" t="s">
        <v>78</v>
      </c>
      <c r="AE59" s="214">
        <v>149</v>
      </c>
      <c r="AF59" s="215" t="s">
        <v>80</v>
      </c>
      <c r="AG59" s="214"/>
      <c r="AH59" s="216" t="s">
        <v>80</v>
      </c>
      <c r="AI59" s="218"/>
      <c r="AJ59" s="216" t="s">
        <v>80</v>
      </c>
      <c r="AK59" s="218"/>
      <c r="AL59" s="215" t="s">
        <v>78</v>
      </c>
      <c r="AM59" s="214" t="s">
        <v>93</v>
      </c>
      <c r="AN59" s="215" t="s">
        <v>78</v>
      </c>
      <c r="AO59" s="218" t="s">
        <v>94</v>
      </c>
      <c r="AP59" s="215" t="s">
        <v>78</v>
      </c>
      <c r="AQ59" s="214" t="s">
        <v>1244</v>
      </c>
      <c r="AR59" s="216" t="s">
        <v>80</v>
      </c>
      <c r="AS59" s="218"/>
      <c r="AT59" s="215" t="s">
        <v>78</v>
      </c>
      <c r="AU59" s="214">
        <v>126</v>
      </c>
      <c r="AV59" s="215" t="s">
        <v>78</v>
      </c>
      <c r="AW59" s="214">
        <v>98</v>
      </c>
      <c r="AX59" s="216" t="s">
        <v>80</v>
      </c>
      <c r="AY59" s="218"/>
      <c r="AZ59" s="216" t="s">
        <v>80</v>
      </c>
      <c r="BA59" s="218"/>
      <c r="BB59" s="216" t="s">
        <v>80</v>
      </c>
      <c r="BC59" s="218"/>
      <c r="BD59" s="216" t="s">
        <v>80</v>
      </c>
      <c r="BE59" s="218"/>
      <c r="BF59" s="215" t="s">
        <v>78</v>
      </c>
      <c r="BG59" s="214" t="s">
        <v>84</v>
      </c>
      <c r="BH59" s="216" t="s">
        <v>80</v>
      </c>
      <c r="BI59" s="218"/>
      <c r="BJ59" s="216" t="s">
        <v>80</v>
      </c>
      <c r="BK59" s="218"/>
      <c r="BL59" s="216" t="s">
        <v>80</v>
      </c>
      <c r="BM59" s="218"/>
      <c r="BN59" s="215" t="s">
        <v>78</v>
      </c>
      <c r="BO59" s="214" t="s">
        <v>81</v>
      </c>
    </row>
    <row r="60" spans="1:67" ht="12.75" x14ac:dyDescent="0.2">
      <c r="A60" s="245">
        <v>156</v>
      </c>
      <c r="B60" s="246" t="s">
        <v>970</v>
      </c>
      <c r="C60" s="210" t="s">
        <v>983</v>
      </c>
      <c r="D60" s="209" t="s">
        <v>863</v>
      </c>
      <c r="E60" s="212" t="s">
        <v>938</v>
      </c>
      <c r="F60" s="217" t="s">
        <v>80</v>
      </c>
      <c r="G60" s="218"/>
      <c r="H60" s="216" t="s">
        <v>80</v>
      </c>
      <c r="I60" s="218"/>
      <c r="J60" s="216" t="s">
        <v>80</v>
      </c>
      <c r="K60" s="218"/>
      <c r="L60" s="216" t="s">
        <v>80</v>
      </c>
      <c r="M60" s="218"/>
      <c r="N60" s="216" t="s">
        <v>80</v>
      </c>
      <c r="O60" s="218"/>
      <c r="P60" s="216" t="s">
        <v>80</v>
      </c>
      <c r="Q60" s="218"/>
      <c r="R60" s="216" t="s">
        <v>80</v>
      </c>
      <c r="S60" s="218"/>
      <c r="T60" s="216" t="s">
        <v>80</v>
      </c>
      <c r="U60" s="218"/>
      <c r="V60" s="216" t="s">
        <v>80</v>
      </c>
      <c r="W60" s="218"/>
      <c r="X60" s="216" t="s">
        <v>80</v>
      </c>
      <c r="Y60" s="218"/>
      <c r="Z60" s="216" t="s">
        <v>80</v>
      </c>
      <c r="AA60" s="218"/>
      <c r="AB60" s="216" t="s">
        <v>80</v>
      </c>
      <c r="AC60" s="218"/>
      <c r="AD60" s="216" t="s">
        <v>80</v>
      </c>
      <c r="AE60" s="218"/>
      <c r="AF60" s="216" t="s">
        <v>80</v>
      </c>
      <c r="AG60" s="218"/>
      <c r="AH60" s="216" t="s">
        <v>80</v>
      </c>
      <c r="AI60" s="218"/>
      <c r="AJ60" s="216" t="s">
        <v>80</v>
      </c>
      <c r="AK60" s="218"/>
      <c r="AL60" s="216" t="s">
        <v>80</v>
      </c>
      <c r="AM60" s="218"/>
      <c r="AN60" s="216" t="s">
        <v>80</v>
      </c>
      <c r="AO60" s="218"/>
      <c r="AP60" s="216" t="s">
        <v>80</v>
      </c>
      <c r="AQ60" s="218"/>
      <c r="AR60" s="216" t="s">
        <v>80</v>
      </c>
      <c r="AS60" s="218"/>
      <c r="AT60" s="216" t="s">
        <v>80</v>
      </c>
      <c r="AU60" s="218"/>
      <c r="AV60" s="215" t="s">
        <v>78</v>
      </c>
      <c r="AW60" s="214">
        <v>98</v>
      </c>
      <c r="AX60" s="216" t="s">
        <v>80</v>
      </c>
      <c r="AY60" s="218"/>
      <c r="AZ60" s="216" t="s">
        <v>80</v>
      </c>
      <c r="BA60" s="218"/>
      <c r="BB60" s="216" t="s">
        <v>80</v>
      </c>
      <c r="BC60" s="218"/>
      <c r="BD60" s="216" t="s">
        <v>80</v>
      </c>
      <c r="BE60" s="218"/>
      <c r="BF60" s="215" t="s">
        <v>78</v>
      </c>
      <c r="BG60" s="214" t="s">
        <v>84</v>
      </c>
      <c r="BH60" s="216" t="s">
        <v>80</v>
      </c>
      <c r="BI60" s="218"/>
      <c r="BJ60" s="216" t="s">
        <v>80</v>
      </c>
      <c r="BK60" s="218"/>
      <c r="BL60" s="216" t="s">
        <v>80</v>
      </c>
      <c r="BM60" s="218"/>
      <c r="BN60" s="216" t="s">
        <v>80</v>
      </c>
      <c r="BO60" s="218"/>
    </row>
    <row r="61" spans="1:67" ht="12.75" x14ac:dyDescent="0.2">
      <c r="A61" s="245">
        <v>157</v>
      </c>
      <c r="B61" s="246" t="s">
        <v>970</v>
      </c>
      <c r="C61" s="210" t="s">
        <v>984</v>
      </c>
      <c r="D61" s="209" t="s">
        <v>90</v>
      </c>
      <c r="E61" s="212">
        <v>2025</v>
      </c>
      <c r="F61" s="217" t="s">
        <v>80</v>
      </c>
      <c r="G61" s="218"/>
      <c r="H61" s="216" t="s">
        <v>80</v>
      </c>
      <c r="I61" s="218"/>
      <c r="J61" s="216" t="s">
        <v>80</v>
      </c>
      <c r="K61" s="218"/>
      <c r="L61" s="216" t="s">
        <v>80</v>
      </c>
      <c r="M61" s="218"/>
      <c r="N61" s="216" t="s">
        <v>80</v>
      </c>
      <c r="O61" s="218"/>
      <c r="P61" s="216" t="s">
        <v>80</v>
      </c>
      <c r="Q61" s="218"/>
      <c r="R61" s="216" t="s">
        <v>80</v>
      </c>
      <c r="S61" s="218"/>
      <c r="T61" s="216" t="s">
        <v>80</v>
      </c>
      <c r="U61" s="218"/>
      <c r="V61" s="216" t="s">
        <v>80</v>
      </c>
      <c r="W61" s="218"/>
      <c r="X61" s="216" t="s">
        <v>80</v>
      </c>
      <c r="Y61" s="218"/>
      <c r="Z61" s="216" t="s">
        <v>80</v>
      </c>
      <c r="AA61" s="218"/>
      <c r="AB61" s="216" t="s">
        <v>80</v>
      </c>
      <c r="AC61" s="218"/>
      <c r="AD61" s="216" t="s">
        <v>80</v>
      </c>
      <c r="AE61" s="218"/>
      <c r="AF61" s="216" t="s">
        <v>80</v>
      </c>
      <c r="AG61" s="218"/>
      <c r="AH61" s="216" t="s">
        <v>80</v>
      </c>
      <c r="AI61" s="218"/>
      <c r="AJ61" s="216" t="s">
        <v>80</v>
      </c>
      <c r="AK61" s="218"/>
      <c r="AL61" s="216" t="s">
        <v>80</v>
      </c>
      <c r="AM61" s="218"/>
      <c r="AN61" s="216" t="s">
        <v>80</v>
      </c>
      <c r="AO61" s="218"/>
      <c r="AP61" s="216" t="s">
        <v>80</v>
      </c>
      <c r="AQ61" s="218"/>
      <c r="AR61" s="216" t="s">
        <v>80</v>
      </c>
      <c r="AS61" s="218"/>
      <c r="AT61" s="216" t="s">
        <v>80</v>
      </c>
      <c r="AU61" s="218"/>
      <c r="AV61" s="216" t="s">
        <v>80</v>
      </c>
      <c r="AW61" s="218"/>
      <c r="AX61" s="216" t="s">
        <v>80</v>
      </c>
      <c r="AY61" s="218"/>
      <c r="AZ61" s="216" t="s">
        <v>80</v>
      </c>
      <c r="BA61" s="218"/>
      <c r="BB61" s="216" t="s">
        <v>80</v>
      </c>
      <c r="BC61" s="218"/>
      <c r="BD61" s="216" t="s">
        <v>80</v>
      </c>
      <c r="BE61" s="218"/>
      <c r="BF61" s="216" t="s">
        <v>80</v>
      </c>
      <c r="BG61" s="218"/>
      <c r="BH61" s="216" t="s">
        <v>80</v>
      </c>
      <c r="BI61" s="218"/>
      <c r="BJ61" s="216" t="s">
        <v>80</v>
      </c>
      <c r="BK61" s="218"/>
      <c r="BL61" s="216" t="s">
        <v>80</v>
      </c>
      <c r="BM61" s="218"/>
      <c r="BN61" s="216" t="s">
        <v>80</v>
      </c>
      <c r="BO61" s="218"/>
    </row>
    <row r="62" spans="1:67" ht="12.75" x14ac:dyDescent="0.2">
      <c r="A62" s="245">
        <v>158</v>
      </c>
      <c r="B62" s="246" t="s">
        <v>970</v>
      </c>
      <c r="C62" s="210" t="s">
        <v>984</v>
      </c>
      <c r="D62" s="209" t="s">
        <v>90</v>
      </c>
      <c r="E62" s="212">
        <v>2030</v>
      </c>
      <c r="F62" s="217" t="s">
        <v>80</v>
      </c>
      <c r="G62" s="218"/>
      <c r="H62" s="216" t="s">
        <v>80</v>
      </c>
      <c r="I62" s="218"/>
      <c r="J62" s="215" t="s">
        <v>78</v>
      </c>
      <c r="K62" s="214">
        <v>126</v>
      </c>
      <c r="L62" s="216" t="s">
        <v>80</v>
      </c>
      <c r="M62" s="218"/>
      <c r="N62" s="216" t="s">
        <v>80</v>
      </c>
      <c r="O62" s="218"/>
      <c r="P62" s="216" t="s">
        <v>80</v>
      </c>
      <c r="Q62" s="218"/>
      <c r="R62" s="216" t="s">
        <v>80</v>
      </c>
      <c r="S62" s="218"/>
      <c r="T62" s="216" t="s">
        <v>80</v>
      </c>
      <c r="U62" s="218"/>
      <c r="V62" s="216" t="s">
        <v>80</v>
      </c>
      <c r="W62" s="218"/>
      <c r="X62" s="216" t="s">
        <v>80</v>
      </c>
      <c r="Y62" s="218"/>
      <c r="Z62" s="216" t="s">
        <v>80</v>
      </c>
      <c r="AA62" s="218"/>
      <c r="AB62" s="216" t="s">
        <v>80</v>
      </c>
      <c r="AC62" s="218"/>
      <c r="AD62" s="216" t="s">
        <v>80</v>
      </c>
      <c r="AE62" s="218"/>
      <c r="AF62" s="216" t="s">
        <v>80</v>
      </c>
      <c r="AG62" s="218"/>
      <c r="AH62" s="216" t="s">
        <v>80</v>
      </c>
      <c r="AI62" s="218"/>
      <c r="AJ62" s="216" t="s">
        <v>80</v>
      </c>
      <c r="AK62" s="218"/>
      <c r="AL62" s="216" t="s">
        <v>80</v>
      </c>
      <c r="AM62" s="218"/>
      <c r="AN62" s="216" t="s">
        <v>80</v>
      </c>
      <c r="AO62" s="218"/>
      <c r="AP62" s="216" t="s">
        <v>80</v>
      </c>
      <c r="AQ62" s="218"/>
      <c r="AR62" s="216" t="s">
        <v>80</v>
      </c>
      <c r="AS62" s="218"/>
      <c r="AT62" s="216" t="s">
        <v>80</v>
      </c>
      <c r="AU62" s="218"/>
      <c r="AV62" s="216" t="s">
        <v>80</v>
      </c>
      <c r="AW62" s="218"/>
      <c r="AX62" s="216" t="s">
        <v>80</v>
      </c>
      <c r="AY62" s="218"/>
      <c r="AZ62" s="216" t="s">
        <v>80</v>
      </c>
      <c r="BA62" s="218"/>
      <c r="BB62" s="216" t="s">
        <v>80</v>
      </c>
      <c r="BC62" s="218"/>
      <c r="BD62" s="216" t="s">
        <v>80</v>
      </c>
      <c r="BE62" s="218"/>
      <c r="BF62" s="216" t="s">
        <v>80</v>
      </c>
      <c r="BG62" s="218"/>
      <c r="BH62" s="216" t="s">
        <v>80</v>
      </c>
      <c r="BI62" s="218"/>
      <c r="BJ62" s="216" t="s">
        <v>80</v>
      </c>
      <c r="BK62" s="218"/>
      <c r="BL62" s="216" t="s">
        <v>80</v>
      </c>
      <c r="BM62" s="218"/>
      <c r="BN62" s="216" t="s">
        <v>80</v>
      </c>
      <c r="BO62" s="218"/>
    </row>
    <row r="63" spans="1:67" ht="12.75" x14ac:dyDescent="0.2">
      <c r="A63" s="245">
        <v>159</v>
      </c>
      <c r="B63" s="246" t="s">
        <v>970</v>
      </c>
      <c r="C63" s="210" t="s">
        <v>984</v>
      </c>
      <c r="D63" s="209" t="s">
        <v>90</v>
      </c>
      <c r="E63" s="212">
        <v>2050</v>
      </c>
      <c r="F63" s="217" t="s">
        <v>80</v>
      </c>
      <c r="G63" s="218"/>
      <c r="H63" s="216" t="s">
        <v>80</v>
      </c>
      <c r="I63" s="218"/>
      <c r="J63" s="215" t="s">
        <v>78</v>
      </c>
      <c r="K63" s="214">
        <v>126</v>
      </c>
      <c r="L63" s="216" t="s">
        <v>80</v>
      </c>
      <c r="M63" s="218"/>
      <c r="N63" s="216" t="s">
        <v>80</v>
      </c>
      <c r="O63" s="218"/>
      <c r="P63" s="216" t="s">
        <v>80</v>
      </c>
      <c r="Q63" s="218"/>
      <c r="R63" s="215" t="s">
        <v>78</v>
      </c>
      <c r="S63" s="214" t="s">
        <v>1243</v>
      </c>
      <c r="T63" s="216" t="s">
        <v>80</v>
      </c>
      <c r="U63" s="218"/>
      <c r="V63" s="216" t="s">
        <v>80</v>
      </c>
      <c r="W63" s="218"/>
      <c r="X63" s="216" t="s">
        <v>80</v>
      </c>
      <c r="Y63" s="218"/>
      <c r="Z63" s="216" t="s">
        <v>80</v>
      </c>
      <c r="AA63" s="218"/>
      <c r="AB63" s="215" t="s">
        <v>78</v>
      </c>
      <c r="AC63" s="214">
        <v>93</v>
      </c>
      <c r="AD63" s="215" t="s">
        <v>78</v>
      </c>
      <c r="AE63" s="214">
        <v>149</v>
      </c>
      <c r="AF63" s="216" t="s">
        <v>80</v>
      </c>
      <c r="AG63" s="218"/>
      <c r="AH63" s="216" t="s">
        <v>80</v>
      </c>
      <c r="AI63" s="218"/>
      <c r="AJ63" s="216" t="s">
        <v>80</v>
      </c>
      <c r="AK63" s="218"/>
      <c r="AL63" s="216" t="s">
        <v>80</v>
      </c>
      <c r="AM63" s="218"/>
      <c r="AN63" s="216" t="s">
        <v>80</v>
      </c>
      <c r="AO63" s="218"/>
      <c r="AP63" s="216" t="s">
        <v>80</v>
      </c>
      <c r="AQ63" s="218"/>
      <c r="AR63" s="216" t="s">
        <v>80</v>
      </c>
      <c r="AS63" s="218"/>
      <c r="AT63" s="216" t="s">
        <v>80</v>
      </c>
      <c r="AU63" s="218"/>
      <c r="AV63" s="216" t="s">
        <v>80</v>
      </c>
      <c r="AW63" s="218"/>
      <c r="AX63" s="216" t="s">
        <v>80</v>
      </c>
      <c r="AY63" s="218"/>
      <c r="AZ63" s="216" t="s">
        <v>80</v>
      </c>
      <c r="BA63" s="218"/>
      <c r="BB63" s="216" t="s">
        <v>80</v>
      </c>
      <c r="BC63" s="218"/>
      <c r="BD63" s="216" t="s">
        <v>80</v>
      </c>
      <c r="BE63" s="218"/>
      <c r="BF63" s="216" t="s">
        <v>80</v>
      </c>
      <c r="BG63" s="218"/>
      <c r="BH63" s="216" t="s">
        <v>80</v>
      </c>
      <c r="BI63" s="218"/>
      <c r="BJ63" s="216" t="s">
        <v>80</v>
      </c>
      <c r="BK63" s="218"/>
      <c r="BL63" s="216" t="s">
        <v>80</v>
      </c>
      <c r="BM63" s="218"/>
      <c r="BN63" s="216" t="s">
        <v>80</v>
      </c>
      <c r="BO63" s="218"/>
    </row>
    <row r="64" spans="1:67" ht="12.75" x14ac:dyDescent="0.2">
      <c r="A64" s="247">
        <v>160</v>
      </c>
      <c r="B64" s="248" t="s">
        <v>970</v>
      </c>
      <c r="C64" s="220" t="s">
        <v>984</v>
      </c>
      <c r="D64" s="219" t="s">
        <v>863</v>
      </c>
      <c r="E64" s="222" t="s">
        <v>940</v>
      </c>
      <c r="F64" s="223" t="s">
        <v>80</v>
      </c>
      <c r="G64" s="224"/>
      <c r="H64" s="225" t="s">
        <v>80</v>
      </c>
      <c r="I64" s="224"/>
      <c r="J64" s="225" t="s">
        <v>80</v>
      </c>
      <c r="K64" s="224"/>
      <c r="L64" s="225" t="s">
        <v>80</v>
      </c>
      <c r="M64" s="224"/>
      <c r="N64" s="225" t="s">
        <v>80</v>
      </c>
      <c r="O64" s="224"/>
      <c r="P64" s="225" t="s">
        <v>80</v>
      </c>
      <c r="Q64" s="224"/>
      <c r="R64" s="225" t="s">
        <v>80</v>
      </c>
      <c r="S64" s="224"/>
      <c r="T64" s="225" t="s">
        <v>80</v>
      </c>
      <c r="U64" s="224"/>
      <c r="V64" s="225" t="s">
        <v>80</v>
      </c>
      <c r="W64" s="224"/>
      <c r="X64" s="225" t="s">
        <v>80</v>
      </c>
      <c r="Y64" s="224"/>
      <c r="Z64" s="225" t="s">
        <v>80</v>
      </c>
      <c r="AA64" s="224"/>
      <c r="AB64" s="226" t="s">
        <v>78</v>
      </c>
      <c r="AC64" s="227">
        <v>93</v>
      </c>
      <c r="AD64" s="226" t="s">
        <v>78</v>
      </c>
      <c r="AE64" s="227">
        <v>149</v>
      </c>
      <c r="AF64" s="225" t="s">
        <v>80</v>
      </c>
      <c r="AG64" s="224"/>
      <c r="AH64" s="225" t="s">
        <v>80</v>
      </c>
      <c r="AI64" s="224"/>
      <c r="AJ64" s="225" t="s">
        <v>80</v>
      </c>
      <c r="AK64" s="224"/>
      <c r="AL64" s="225" t="s">
        <v>80</v>
      </c>
      <c r="AM64" s="224"/>
      <c r="AN64" s="225" t="s">
        <v>80</v>
      </c>
      <c r="AO64" s="224"/>
      <c r="AP64" s="225" t="s">
        <v>80</v>
      </c>
      <c r="AQ64" s="224"/>
      <c r="AR64" s="225" t="s">
        <v>80</v>
      </c>
      <c r="AS64" s="224"/>
      <c r="AT64" s="225" t="s">
        <v>80</v>
      </c>
      <c r="AU64" s="224"/>
      <c r="AV64" s="225" t="s">
        <v>80</v>
      </c>
      <c r="AW64" s="224"/>
      <c r="AX64" s="225" t="s">
        <v>80</v>
      </c>
      <c r="AY64" s="224"/>
      <c r="AZ64" s="225" t="s">
        <v>80</v>
      </c>
      <c r="BA64" s="224"/>
      <c r="BB64" s="225" t="s">
        <v>80</v>
      </c>
      <c r="BC64" s="224"/>
      <c r="BD64" s="225" t="s">
        <v>80</v>
      </c>
      <c r="BE64" s="224"/>
      <c r="BF64" s="225" t="s">
        <v>80</v>
      </c>
      <c r="BG64" s="224"/>
      <c r="BH64" s="225" t="s">
        <v>80</v>
      </c>
      <c r="BI64" s="224"/>
      <c r="BJ64" s="225" t="s">
        <v>80</v>
      </c>
      <c r="BK64" s="224"/>
      <c r="BL64" s="225" t="s">
        <v>80</v>
      </c>
      <c r="BM64" s="224"/>
      <c r="BN64" s="225" t="s">
        <v>80</v>
      </c>
      <c r="BO64" s="224"/>
    </row>
    <row r="65" spans="1:67" ht="12.75" x14ac:dyDescent="0.2">
      <c r="A65" s="245">
        <v>161</v>
      </c>
      <c r="B65" s="246" t="s">
        <v>970</v>
      </c>
      <c r="C65" s="210" t="s">
        <v>955</v>
      </c>
      <c r="D65" s="209" t="s">
        <v>90</v>
      </c>
      <c r="E65" s="212" t="s">
        <v>686</v>
      </c>
      <c r="F65" s="217" t="s">
        <v>80</v>
      </c>
      <c r="G65" s="218"/>
      <c r="H65" s="216" t="s">
        <v>80</v>
      </c>
      <c r="I65" s="218"/>
      <c r="J65" s="216" t="s">
        <v>80</v>
      </c>
      <c r="K65" s="218"/>
      <c r="L65" s="216" t="s">
        <v>80</v>
      </c>
      <c r="M65" s="218"/>
      <c r="N65" s="216" t="s">
        <v>80</v>
      </c>
      <c r="O65" s="218"/>
      <c r="P65" s="216" t="s">
        <v>80</v>
      </c>
      <c r="Q65" s="218"/>
      <c r="R65" s="216" t="s">
        <v>80</v>
      </c>
      <c r="S65" s="218"/>
      <c r="T65" s="215" t="s">
        <v>80</v>
      </c>
      <c r="U65" s="214"/>
      <c r="V65" s="216" t="s">
        <v>80</v>
      </c>
      <c r="W65" s="218"/>
      <c r="X65" s="216" t="s">
        <v>80</v>
      </c>
      <c r="Y65" s="218"/>
      <c r="Z65" s="216" t="s">
        <v>80</v>
      </c>
      <c r="AA65" s="218"/>
      <c r="AB65" s="216" t="s">
        <v>80</v>
      </c>
      <c r="AC65" s="218"/>
      <c r="AD65" s="216" t="s">
        <v>80</v>
      </c>
      <c r="AE65" s="218"/>
      <c r="AF65" s="216" t="s">
        <v>80</v>
      </c>
      <c r="AG65" s="218"/>
      <c r="AH65" s="216" t="s">
        <v>80</v>
      </c>
      <c r="AI65" s="218"/>
      <c r="AJ65" s="216" t="s">
        <v>80</v>
      </c>
      <c r="AK65" s="218"/>
      <c r="AL65" s="216" t="s">
        <v>80</v>
      </c>
      <c r="AM65" s="218"/>
      <c r="AN65" s="216" t="s">
        <v>80</v>
      </c>
      <c r="AO65" s="218"/>
      <c r="AP65" s="216" t="s">
        <v>80</v>
      </c>
      <c r="AQ65" s="218"/>
      <c r="AR65" s="216" t="s">
        <v>80</v>
      </c>
      <c r="AS65" s="218"/>
      <c r="AT65" s="216" t="s">
        <v>80</v>
      </c>
      <c r="AU65" s="218"/>
      <c r="AV65" s="216" t="s">
        <v>80</v>
      </c>
      <c r="AW65" s="218"/>
      <c r="AX65" s="216" t="s">
        <v>80</v>
      </c>
      <c r="AY65" s="218"/>
      <c r="AZ65" s="216" t="s">
        <v>80</v>
      </c>
      <c r="BA65" s="218"/>
      <c r="BB65" s="216" t="s">
        <v>80</v>
      </c>
      <c r="BC65" s="218"/>
      <c r="BD65" s="216" t="s">
        <v>80</v>
      </c>
      <c r="BE65" s="218"/>
      <c r="BF65" s="216" t="s">
        <v>80</v>
      </c>
      <c r="BG65" s="218"/>
      <c r="BH65" s="216" t="s">
        <v>80</v>
      </c>
      <c r="BI65" s="218"/>
      <c r="BJ65" s="216" t="s">
        <v>80</v>
      </c>
      <c r="BK65" s="218"/>
      <c r="BL65" s="216" t="s">
        <v>80</v>
      </c>
      <c r="BM65" s="218"/>
      <c r="BN65" s="216" t="s">
        <v>80</v>
      </c>
      <c r="BO65" s="218"/>
    </row>
    <row r="66" spans="1:67" ht="12.75" x14ac:dyDescent="0.2">
      <c r="A66" s="245">
        <v>162</v>
      </c>
      <c r="B66" s="246" t="s">
        <v>970</v>
      </c>
      <c r="C66" s="210" t="s">
        <v>798</v>
      </c>
      <c r="D66" s="209" t="s">
        <v>77</v>
      </c>
      <c r="E66" s="212" t="s">
        <v>63</v>
      </c>
      <c r="F66" s="217" t="s">
        <v>80</v>
      </c>
      <c r="G66" s="218"/>
      <c r="H66" s="216" t="s">
        <v>80</v>
      </c>
      <c r="I66" s="218"/>
      <c r="J66" s="216" t="s">
        <v>80</v>
      </c>
      <c r="K66" s="218"/>
      <c r="L66" s="216" t="s">
        <v>80</v>
      </c>
      <c r="M66" s="218"/>
      <c r="N66" s="216" t="s">
        <v>80</v>
      </c>
      <c r="O66" s="218"/>
      <c r="P66" s="216" t="s">
        <v>80</v>
      </c>
      <c r="Q66" s="218"/>
      <c r="R66" s="216" t="s">
        <v>80</v>
      </c>
      <c r="S66" s="218"/>
      <c r="T66" s="215" t="s">
        <v>78</v>
      </c>
      <c r="U66" s="214">
        <v>72</v>
      </c>
      <c r="V66" s="216" t="s">
        <v>80</v>
      </c>
      <c r="W66" s="218"/>
      <c r="X66" s="216" t="s">
        <v>80</v>
      </c>
      <c r="Y66" s="218"/>
      <c r="Z66" s="216" t="s">
        <v>80</v>
      </c>
      <c r="AA66" s="218"/>
      <c r="AB66" s="216" t="s">
        <v>80</v>
      </c>
      <c r="AC66" s="218"/>
      <c r="AD66" s="216" t="s">
        <v>80</v>
      </c>
      <c r="AE66" s="218"/>
      <c r="AF66" s="216" t="s">
        <v>80</v>
      </c>
      <c r="AG66" s="218"/>
      <c r="AH66" s="216" t="s">
        <v>80</v>
      </c>
      <c r="AI66" s="218"/>
      <c r="AJ66" s="216" t="s">
        <v>80</v>
      </c>
      <c r="AK66" s="218"/>
      <c r="AL66" s="216" t="s">
        <v>80</v>
      </c>
      <c r="AM66" s="218"/>
      <c r="AN66" s="216" t="s">
        <v>80</v>
      </c>
      <c r="AO66" s="218"/>
      <c r="AP66" s="216" t="s">
        <v>80</v>
      </c>
      <c r="AQ66" s="218"/>
      <c r="AR66" s="216" t="s">
        <v>80</v>
      </c>
      <c r="AS66" s="218"/>
      <c r="AT66" s="215" t="s">
        <v>78</v>
      </c>
      <c r="AU66" s="214">
        <v>126</v>
      </c>
      <c r="AV66" s="216" t="s">
        <v>80</v>
      </c>
      <c r="AW66" s="218"/>
      <c r="AX66" s="216" t="s">
        <v>80</v>
      </c>
      <c r="AY66" s="218"/>
      <c r="AZ66" s="216" t="s">
        <v>80</v>
      </c>
      <c r="BA66" s="218"/>
      <c r="BB66" s="216" t="s">
        <v>80</v>
      </c>
      <c r="BC66" s="218"/>
      <c r="BD66" s="216" t="s">
        <v>80</v>
      </c>
      <c r="BE66" s="218"/>
      <c r="BF66" s="216" t="s">
        <v>80</v>
      </c>
      <c r="BG66" s="218"/>
      <c r="BH66" s="216" t="s">
        <v>80</v>
      </c>
      <c r="BI66" s="218"/>
      <c r="BJ66" s="216" t="s">
        <v>80</v>
      </c>
      <c r="BK66" s="218"/>
      <c r="BL66" s="216" t="s">
        <v>80</v>
      </c>
      <c r="BM66" s="218"/>
      <c r="BN66" s="216" t="s">
        <v>80</v>
      </c>
      <c r="BO66" s="218"/>
    </row>
    <row r="67" spans="1:67" ht="12.75" x14ac:dyDescent="0.2">
      <c r="A67" s="247">
        <v>163</v>
      </c>
      <c r="B67" s="248" t="s">
        <v>970</v>
      </c>
      <c r="C67" s="220" t="s">
        <v>987</v>
      </c>
      <c r="D67" s="219" t="s">
        <v>90</v>
      </c>
      <c r="E67" s="222" t="s">
        <v>686</v>
      </c>
      <c r="F67" s="223" t="s">
        <v>80</v>
      </c>
      <c r="G67" s="224"/>
      <c r="H67" s="225" t="s">
        <v>80</v>
      </c>
      <c r="I67" s="224"/>
      <c r="J67" s="225" t="s">
        <v>80</v>
      </c>
      <c r="K67" s="224"/>
      <c r="L67" s="225" t="s">
        <v>80</v>
      </c>
      <c r="M67" s="224"/>
      <c r="N67" s="225" t="s">
        <v>80</v>
      </c>
      <c r="O67" s="224"/>
      <c r="P67" s="225" t="s">
        <v>80</v>
      </c>
      <c r="Q67" s="224"/>
      <c r="R67" s="225" t="s">
        <v>80</v>
      </c>
      <c r="S67" s="224"/>
      <c r="T67" s="225" t="s">
        <v>80</v>
      </c>
      <c r="U67" s="224"/>
      <c r="V67" s="225" t="s">
        <v>80</v>
      </c>
      <c r="W67" s="224"/>
      <c r="X67" s="225" t="s">
        <v>80</v>
      </c>
      <c r="Y67" s="224"/>
      <c r="Z67" s="225" t="s">
        <v>80</v>
      </c>
      <c r="AA67" s="224"/>
      <c r="AB67" s="225" t="s">
        <v>80</v>
      </c>
      <c r="AC67" s="224"/>
      <c r="AD67" s="225" t="s">
        <v>80</v>
      </c>
      <c r="AE67" s="224"/>
      <c r="AF67" s="225" t="s">
        <v>80</v>
      </c>
      <c r="AG67" s="224"/>
      <c r="AH67" s="225" t="s">
        <v>80</v>
      </c>
      <c r="AI67" s="224"/>
      <c r="AJ67" s="225" t="s">
        <v>80</v>
      </c>
      <c r="AK67" s="224"/>
      <c r="AL67" s="225" t="s">
        <v>80</v>
      </c>
      <c r="AM67" s="224"/>
      <c r="AN67" s="225" t="s">
        <v>80</v>
      </c>
      <c r="AO67" s="224"/>
      <c r="AP67" s="225" t="s">
        <v>80</v>
      </c>
      <c r="AQ67" s="224"/>
      <c r="AR67" s="225" t="s">
        <v>80</v>
      </c>
      <c r="AS67" s="224"/>
      <c r="AT67" s="225" t="s">
        <v>80</v>
      </c>
      <c r="AU67" s="224"/>
      <c r="AV67" s="225" t="s">
        <v>80</v>
      </c>
      <c r="AW67" s="224"/>
      <c r="AX67" s="225" t="s">
        <v>80</v>
      </c>
      <c r="AY67" s="224"/>
      <c r="AZ67" s="225" t="s">
        <v>80</v>
      </c>
      <c r="BA67" s="224"/>
      <c r="BB67" s="225" t="s">
        <v>80</v>
      </c>
      <c r="BC67" s="224"/>
      <c r="BD67" s="225" t="s">
        <v>80</v>
      </c>
      <c r="BE67" s="224"/>
      <c r="BF67" s="225" t="s">
        <v>80</v>
      </c>
      <c r="BG67" s="224"/>
      <c r="BH67" s="225" t="s">
        <v>80</v>
      </c>
      <c r="BI67" s="224"/>
      <c r="BJ67" s="225" t="s">
        <v>80</v>
      </c>
      <c r="BK67" s="224"/>
      <c r="BL67" s="225" t="s">
        <v>80</v>
      </c>
      <c r="BM67" s="224"/>
      <c r="BN67" s="225" t="s">
        <v>80</v>
      </c>
      <c r="BO67" s="224"/>
    </row>
    <row r="68" spans="1:67" ht="12.75" x14ac:dyDescent="0.2">
      <c r="A68" s="110">
        <v>164</v>
      </c>
      <c r="B68" s="111" t="s">
        <v>988</v>
      </c>
      <c r="C68" s="111" t="s">
        <v>989</v>
      </c>
      <c r="D68" s="110" t="s">
        <v>90</v>
      </c>
      <c r="E68" s="229" t="s">
        <v>204</v>
      </c>
      <c r="F68" s="232" t="s">
        <v>80</v>
      </c>
      <c r="G68" s="249"/>
      <c r="H68" s="233" t="s">
        <v>78</v>
      </c>
      <c r="I68" s="250">
        <v>70</v>
      </c>
      <c r="J68" s="232" t="s">
        <v>80</v>
      </c>
      <c r="K68" s="249"/>
      <c r="L68" s="233" t="s">
        <v>78</v>
      </c>
      <c r="M68" s="250">
        <v>35</v>
      </c>
      <c r="N68" s="233" t="s">
        <v>78</v>
      </c>
      <c r="O68" s="250">
        <v>322</v>
      </c>
      <c r="P68" s="233" t="s">
        <v>78</v>
      </c>
      <c r="Q68" s="250" t="s">
        <v>133</v>
      </c>
      <c r="R68" s="233" t="s">
        <v>80</v>
      </c>
      <c r="S68" s="249"/>
      <c r="T68" s="232" t="s">
        <v>80</v>
      </c>
      <c r="U68" s="249"/>
      <c r="V68" s="232" t="s">
        <v>80</v>
      </c>
      <c r="W68" s="249"/>
      <c r="X68" s="232" t="s">
        <v>80</v>
      </c>
      <c r="Y68" s="249"/>
      <c r="Z68" s="232" t="s">
        <v>80</v>
      </c>
      <c r="AA68" s="249"/>
      <c r="AB68" s="233" t="s">
        <v>78</v>
      </c>
      <c r="AC68" s="250">
        <v>93</v>
      </c>
      <c r="AD68" s="235" t="s">
        <v>78</v>
      </c>
      <c r="AE68" s="251">
        <v>149</v>
      </c>
      <c r="AF68" s="232" t="s">
        <v>80</v>
      </c>
      <c r="AG68" s="249"/>
      <c r="AH68" s="232" t="s">
        <v>80</v>
      </c>
      <c r="AI68" s="249"/>
      <c r="AJ68" s="237" t="s">
        <v>80</v>
      </c>
      <c r="AK68" s="252"/>
      <c r="AL68" s="232" t="s">
        <v>80</v>
      </c>
      <c r="AM68" s="249"/>
      <c r="AN68" s="233" t="s">
        <v>80</v>
      </c>
      <c r="AO68" s="231"/>
      <c r="AP68" s="232" t="s">
        <v>80</v>
      </c>
      <c r="AQ68" s="249"/>
      <c r="AR68" s="233" t="s">
        <v>80</v>
      </c>
      <c r="AS68" s="249"/>
      <c r="AT68" s="233" t="s">
        <v>78</v>
      </c>
      <c r="AU68" s="250">
        <v>126</v>
      </c>
      <c r="AV68" s="232" t="s">
        <v>80</v>
      </c>
      <c r="AW68" s="249"/>
      <c r="AX68" s="232" t="s">
        <v>80</v>
      </c>
      <c r="AY68" s="249"/>
      <c r="AZ68" s="232" t="s">
        <v>80</v>
      </c>
      <c r="BA68" s="249"/>
      <c r="BB68" s="232" t="s">
        <v>80</v>
      </c>
      <c r="BC68" s="249"/>
      <c r="BD68" s="232" t="s">
        <v>80</v>
      </c>
      <c r="BE68" s="249"/>
      <c r="BF68" s="232" t="s">
        <v>80</v>
      </c>
      <c r="BG68" s="249"/>
      <c r="BH68" s="232" t="s">
        <v>80</v>
      </c>
      <c r="BI68" s="249"/>
      <c r="BJ68" s="232" t="s">
        <v>80</v>
      </c>
      <c r="BK68" s="249"/>
      <c r="BL68" s="232" t="s">
        <v>80</v>
      </c>
      <c r="BM68" s="249"/>
      <c r="BN68" s="233" t="s">
        <v>78</v>
      </c>
      <c r="BO68" s="250" t="s">
        <v>81</v>
      </c>
    </row>
    <row r="69" spans="1:67" ht="12.75" x14ac:dyDescent="0.2">
      <c r="A69" s="141">
        <v>165</v>
      </c>
      <c r="B69" s="117" t="s">
        <v>988</v>
      </c>
      <c r="C69" s="111" t="s">
        <v>989</v>
      </c>
      <c r="D69" s="110" t="s">
        <v>90</v>
      </c>
      <c r="E69" s="229" t="s">
        <v>935</v>
      </c>
      <c r="F69" s="230" t="s">
        <v>80</v>
      </c>
      <c r="G69" s="231"/>
      <c r="H69" s="232" t="s">
        <v>80</v>
      </c>
      <c r="I69" s="231"/>
      <c r="J69" s="232" t="s">
        <v>80</v>
      </c>
      <c r="K69" s="231"/>
      <c r="L69" s="233" t="s">
        <v>78</v>
      </c>
      <c r="M69" s="234">
        <v>35</v>
      </c>
      <c r="N69" s="233" t="s">
        <v>78</v>
      </c>
      <c r="O69" s="234">
        <v>322</v>
      </c>
      <c r="P69" s="232" t="s">
        <v>80</v>
      </c>
      <c r="Q69" s="231"/>
      <c r="R69" s="232" t="s">
        <v>80</v>
      </c>
      <c r="S69" s="231"/>
      <c r="T69" s="232" t="s">
        <v>80</v>
      </c>
      <c r="U69" s="231"/>
      <c r="V69" s="232" t="s">
        <v>80</v>
      </c>
      <c r="W69" s="231"/>
      <c r="X69" s="232" t="s">
        <v>80</v>
      </c>
      <c r="Y69" s="231"/>
      <c r="Z69" s="232" t="s">
        <v>80</v>
      </c>
      <c r="AA69" s="231"/>
      <c r="AB69" s="232" t="s">
        <v>80</v>
      </c>
      <c r="AC69" s="231"/>
      <c r="AD69" s="235" t="s">
        <v>78</v>
      </c>
      <c r="AE69" s="236">
        <v>149</v>
      </c>
      <c r="AF69" s="232" t="s">
        <v>80</v>
      </c>
      <c r="AG69" s="231"/>
      <c r="AH69" s="232" t="s">
        <v>80</v>
      </c>
      <c r="AI69" s="231"/>
      <c r="AJ69" s="237" t="s">
        <v>80</v>
      </c>
      <c r="AK69" s="238"/>
      <c r="AL69" s="233" t="s">
        <v>78</v>
      </c>
      <c r="AM69" s="236" t="s">
        <v>93</v>
      </c>
      <c r="AN69" s="233" t="s">
        <v>80</v>
      </c>
      <c r="AO69" s="231"/>
      <c r="AP69" s="232" t="s">
        <v>80</v>
      </c>
      <c r="AQ69" s="231"/>
      <c r="AR69" s="232" t="s">
        <v>80</v>
      </c>
      <c r="AS69" s="231"/>
      <c r="AT69" s="233" t="s">
        <v>78</v>
      </c>
      <c r="AU69" s="234">
        <v>126</v>
      </c>
      <c r="AV69" s="232" t="s">
        <v>80</v>
      </c>
      <c r="AW69" s="231"/>
      <c r="AX69" s="232" t="s">
        <v>80</v>
      </c>
      <c r="AY69" s="231"/>
      <c r="AZ69" s="233" t="s">
        <v>78</v>
      </c>
      <c r="BA69" s="234" t="s">
        <v>93</v>
      </c>
      <c r="BB69" s="232" t="s">
        <v>80</v>
      </c>
      <c r="BC69" s="231"/>
      <c r="BD69" s="232" t="s">
        <v>80</v>
      </c>
      <c r="BE69" s="231"/>
      <c r="BF69" s="233" t="s">
        <v>78</v>
      </c>
      <c r="BG69" s="234" t="s">
        <v>84</v>
      </c>
      <c r="BH69" s="232" t="s">
        <v>80</v>
      </c>
      <c r="BI69" s="231"/>
      <c r="BJ69" s="233" t="s">
        <v>78</v>
      </c>
      <c r="BK69" s="234" t="s">
        <v>120</v>
      </c>
      <c r="BL69" s="233" t="s">
        <v>78</v>
      </c>
      <c r="BM69" s="234" t="s">
        <v>98</v>
      </c>
      <c r="BN69" s="233" t="s">
        <v>78</v>
      </c>
      <c r="BO69" s="234" t="s">
        <v>81</v>
      </c>
    </row>
    <row r="70" spans="1:67" ht="12.75" x14ac:dyDescent="0.2">
      <c r="A70" s="141">
        <v>166</v>
      </c>
      <c r="B70" s="117" t="s">
        <v>988</v>
      </c>
      <c r="C70" s="111" t="s">
        <v>989</v>
      </c>
      <c r="D70" s="110" t="s">
        <v>90</v>
      </c>
      <c r="E70" s="229" t="s">
        <v>686</v>
      </c>
      <c r="F70" s="230" t="s">
        <v>80</v>
      </c>
      <c r="G70" s="231"/>
      <c r="H70" s="232" t="s">
        <v>80</v>
      </c>
      <c r="I70" s="231"/>
      <c r="J70" s="233" t="s">
        <v>78</v>
      </c>
      <c r="K70" s="234">
        <v>131</v>
      </c>
      <c r="L70" s="233" t="s">
        <v>78</v>
      </c>
      <c r="M70" s="234">
        <v>2</v>
      </c>
      <c r="N70" s="233" t="s">
        <v>78</v>
      </c>
      <c r="O70" s="234">
        <v>322</v>
      </c>
      <c r="P70" s="233" t="s">
        <v>78</v>
      </c>
      <c r="Q70" s="234" t="s">
        <v>133</v>
      </c>
      <c r="R70" s="233" t="s">
        <v>78</v>
      </c>
      <c r="S70" s="234" t="s">
        <v>134</v>
      </c>
      <c r="T70" s="233" t="s">
        <v>78</v>
      </c>
      <c r="U70" s="234">
        <v>77</v>
      </c>
      <c r="V70" s="232" t="s">
        <v>80</v>
      </c>
      <c r="W70" s="231"/>
      <c r="X70" s="233" t="s">
        <v>78</v>
      </c>
      <c r="Y70" s="234">
        <v>51</v>
      </c>
      <c r="Z70" s="233" t="s">
        <v>78</v>
      </c>
      <c r="AA70" s="234">
        <v>51</v>
      </c>
      <c r="AB70" s="233" t="s">
        <v>78</v>
      </c>
      <c r="AC70" s="234">
        <v>93</v>
      </c>
      <c r="AD70" s="235" t="s">
        <v>78</v>
      </c>
      <c r="AE70" s="236">
        <v>149</v>
      </c>
      <c r="AF70" s="232" t="s">
        <v>80</v>
      </c>
      <c r="AG70" s="231"/>
      <c r="AH70" s="232" t="s">
        <v>80</v>
      </c>
      <c r="AI70" s="231"/>
      <c r="AJ70" s="237" t="s">
        <v>80</v>
      </c>
      <c r="AK70" s="238"/>
      <c r="AL70" s="233" t="s">
        <v>78</v>
      </c>
      <c r="AM70" s="236" t="s">
        <v>93</v>
      </c>
      <c r="AN70" s="233" t="s">
        <v>78</v>
      </c>
      <c r="AO70" s="234" t="s">
        <v>135</v>
      </c>
      <c r="AP70" s="233" t="s">
        <v>78</v>
      </c>
      <c r="AQ70" s="234" t="s">
        <v>95</v>
      </c>
      <c r="AR70" s="233" t="s">
        <v>78</v>
      </c>
      <c r="AS70" s="234" t="s">
        <v>136</v>
      </c>
      <c r="AT70" s="233" t="s">
        <v>78</v>
      </c>
      <c r="AU70" s="234">
        <v>126</v>
      </c>
      <c r="AV70" s="232" t="s">
        <v>80</v>
      </c>
      <c r="AW70" s="231"/>
      <c r="AX70" s="232" t="s">
        <v>80</v>
      </c>
      <c r="AY70" s="231"/>
      <c r="AZ70" s="233" t="s">
        <v>78</v>
      </c>
      <c r="BA70" s="234" t="s">
        <v>93</v>
      </c>
      <c r="BB70" s="233" t="s">
        <v>78</v>
      </c>
      <c r="BC70" s="234">
        <v>309</v>
      </c>
      <c r="BD70" s="232" t="s">
        <v>80</v>
      </c>
      <c r="BE70" s="231"/>
      <c r="BF70" s="233" t="s">
        <v>78</v>
      </c>
      <c r="BG70" s="234" t="s">
        <v>84</v>
      </c>
      <c r="BH70" s="233" t="s">
        <v>78</v>
      </c>
      <c r="BI70" s="234" t="s">
        <v>96</v>
      </c>
      <c r="BJ70" s="233" t="s">
        <v>78</v>
      </c>
      <c r="BK70" s="234" t="s">
        <v>120</v>
      </c>
      <c r="BL70" s="233" t="s">
        <v>78</v>
      </c>
      <c r="BM70" s="234" t="s">
        <v>98</v>
      </c>
      <c r="BN70" s="232" t="s">
        <v>80</v>
      </c>
      <c r="BO70" s="231"/>
    </row>
    <row r="71" spans="1:67" ht="12.75" x14ac:dyDescent="0.2">
      <c r="A71" s="141">
        <v>167</v>
      </c>
      <c r="B71" s="117" t="s">
        <v>988</v>
      </c>
      <c r="C71" s="111" t="s">
        <v>995</v>
      </c>
      <c r="D71" s="110" t="s">
        <v>863</v>
      </c>
      <c r="E71" s="229" t="s">
        <v>938</v>
      </c>
      <c r="F71" s="230" t="s">
        <v>80</v>
      </c>
      <c r="G71" s="231"/>
      <c r="H71" s="232" t="s">
        <v>80</v>
      </c>
      <c r="I71" s="231"/>
      <c r="J71" s="232" t="s">
        <v>80</v>
      </c>
      <c r="K71" s="231"/>
      <c r="L71" s="232" t="s">
        <v>80</v>
      </c>
      <c r="M71" s="231"/>
      <c r="N71" s="232" t="s">
        <v>80</v>
      </c>
      <c r="O71" s="231"/>
      <c r="P71" s="232" t="s">
        <v>80</v>
      </c>
      <c r="Q71" s="231"/>
      <c r="R71" s="232" t="s">
        <v>80</v>
      </c>
      <c r="S71" s="231"/>
      <c r="T71" s="232" t="s">
        <v>80</v>
      </c>
      <c r="U71" s="231"/>
      <c r="V71" s="232" t="s">
        <v>80</v>
      </c>
      <c r="W71" s="231"/>
      <c r="X71" s="232" t="s">
        <v>80</v>
      </c>
      <c r="Y71" s="231"/>
      <c r="Z71" s="233" t="s">
        <v>78</v>
      </c>
      <c r="AA71" s="234">
        <v>51</v>
      </c>
      <c r="AB71" s="232" t="s">
        <v>80</v>
      </c>
      <c r="AC71" s="231"/>
      <c r="AD71" s="237" t="s">
        <v>80</v>
      </c>
      <c r="AE71" s="238"/>
      <c r="AF71" s="232" t="s">
        <v>80</v>
      </c>
      <c r="AG71" s="231"/>
      <c r="AH71" s="232" t="s">
        <v>80</v>
      </c>
      <c r="AI71" s="231"/>
      <c r="AJ71" s="237" t="s">
        <v>80</v>
      </c>
      <c r="AK71" s="238"/>
      <c r="AL71" s="232" t="s">
        <v>80</v>
      </c>
      <c r="AM71" s="231"/>
      <c r="AN71" s="232" t="s">
        <v>80</v>
      </c>
      <c r="AO71" s="231"/>
      <c r="AP71" s="232" t="s">
        <v>80</v>
      </c>
      <c r="AQ71" s="231"/>
      <c r="AR71" s="232" t="s">
        <v>80</v>
      </c>
      <c r="AS71" s="231"/>
      <c r="AT71" s="232" t="s">
        <v>80</v>
      </c>
      <c r="AU71" s="231"/>
      <c r="AV71" s="232" t="s">
        <v>80</v>
      </c>
      <c r="AW71" s="231"/>
      <c r="AX71" s="232" t="s">
        <v>80</v>
      </c>
      <c r="AY71" s="231"/>
      <c r="AZ71" s="233" t="s">
        <v>78</v>
      </c>
      <c r="BA71" s="234" t="s">
        <v>93</v>
      </c>
      <c r="BB71" s="232" t="s">
        <v>80</v>
      </c>
      <c r="BC71" s="231"/>
      <c r="BD71" s="232" t="s">
        <v>80</v>
      </c>
      <c r="BE71" s="231"/>
      <c r="BF71" s="233" t="s">
        <v>78</v>
      </c>
      <c r="BG71" s="234" t="s">
        <v>84</v>
      </c>
      <c r="BH71" s="232" t="s">
        <v>80</v>
      </c>
      <c r="BI71" s="231"/>
      <c r="BJ71" s="233" t="s">
        <v>78</v>
      </c>
      <c r="BK71" s="234" t="s">
        <v>120</v>
      </c>
      <c r="BL71" s="232" t="s">
        <v>80</v>
      </c>
      <c r="BM71" s="231"/>
      <c r="BN71" s="233" t="s">
        <v>78</v>
      </c>
      <c r="BO71" s="234" t="s">
        <v>81</v>
      </c>
    </row>
    <row r="72" spans="1:67" ht="12.75" x14ac:dyDescent="0.2">
      <c r="A72" s="141">
        <v>168</v>
      </c>
      <c r="B72" s="117" t="s">
        <v>988</v>
      </c>
      <c r="C72" s="111" t="s">
        <v>996</v>
      </c>
      <c r="D72" s="110" t="s">
        <v>90</v>
      </c>
      <c r="E72" s="229">
        <v>2025</v>
      </c>
      <c r="F72" s="230" t="s">
        <v>80</v>
      </c>
      <c r="G72" s="231"/>
      <c r="H72" s="232" t="s">
        <v>80</v>
      </c>
      <c r="I72" s="231"/>
      <c r="J72" s="232" t="s">
        <v>80</v>
      </c>
      <c r="K72" s="231"/>
      <c r="L72" s="232" t="s">
        <v>80</v>
      </c>
      <c r="M72" s="231"/>
      <c r="N72" s="232" t="s">
        <v>80</v>
      </c>
      <c r="O72" s="231"/>
      <c r="P72" s="232" t="s">
        <v>80</v>
      </c>
      <c r="Q72" s="231"/>
      <c r="R72" s="232" t="s">
        <v>80</v>
      </c>
      <c r="S72" s="231"/>
      <c r="T72" s="232" t="s">
        <v>80</v>
      </c>
      <c r="U72" s="231"/>
      <c r="V72" s="232" t="s">
        <v>80</v>
      </c>
      <c r="W72" s="231"/>
      <c r="X72" s="232" t="s">
        <v>80</v>
      </c>
      <c r="Y72" s="231"/>
      <c r="Z72" s="232" t="s">
        <v>80</v>
      </c>
      <c r="AA72" s="231"/>
      <c r="AB72" s="232" t="s">
        <v>80</v>
      </c>
      <c r="AC72" s="231"/>
      <c r="AD72" s="237" t="s">
        <v>80</v>
      </c>
      <c r="AE72" s="238"/>
      <c r="AF72" s="232" t="s">
        <v>80</v>
      </c>
      <c r="AG72" s="231"/>
      <c r="AH72" s="232" t="s">
        <v>80</v>
      </c>
      <c r="AI72" s="231"/>
      <c r="AJ72" s="237" t="s">
        <v>80</v>
      </c>
      <c r="AK72" s="238"/>
      <c r="AL72" s="232" t="s">
        <v>80</v>
      </c>
      <c r="AM72" s="231"/>
      <c r="AN72" s="232" t="s">
        <v>80</v>
      </c>
      <c r="AO72" s="231"/>
      <c r="AP72" s="232" t="s">
        <v>80</v>
      </c>
      <c r="AQ72" s="231"/>
      <c r="AR72" s="232" t="s">
        <v>80</v>
      </c>
      <c r="AS72" s="231"/>
      <c r="AT72" s="232" t="s">
        <v>80</v>
      </c>
      <c r="AU72" s="231"/>
      <c r="AV72" s="232" t="s">
        <v>80</v>
      </c>
      <c r="AW72" s="231"/>
      <c r="AX72" s="232" t="s">
        <v>80</v>
      </c>
      <c r="AY72" s="231"/>
      <c r="AZ72" s="232" t="s">
        <v>80</v>
      </c>
      <c r="BA72" s="231"/>
      <c r="BB72" s="232" t="s">
        <v>80</v>
      </c>
      <c r="BC72" s="231"/>
      <c r="BD72" s="232" t="s">
        <v>80</v>
      </c>
      <c r="BE72" s="231"/>
      <c r="BF72" s="232" t="s">
        <v>80</v>
      </c>
      <c r="BG72" s="231"/>
      <c r="BH72" s="232" t="s">
        <v>80</v>
      </c>
      <c r="BI72" s="231"/>
      <c r="BJ72" s="232" t="s">
        <v>80</v>
      </c>
      <c r="BK72" s="231"/>
      <c r="BL72" s="232" t="s">
        <v>80</v>
      </c>
      <c r="BM72" s="231"/>
      <c r="BN72" s="232" t="s">
        <v>80</v>
      </c>
      <c r="BO72" s="231"/>
    </row>
    <row r="73" spans="1:67" ht="12.75" x14ac:dyDescent="0.2">
      <c r="A73" s="141">
        <v>169</v>
      </c>
      <c r="B73" s="117" t="s">
        <v>988</v>
      </c>
      <c r="C73" s="111" t="s">
        <v>996</v>
      </c>
      <c r="D73" s="110" t="s">
        <v>90</v>
      </c>
      <c r="E73" s="229">
        <v>2030</v>
      </c>
      <c r="F73" s="253" t="s">
        <v>78</v>
      </c>
      <c r="G73" s="234">
        <v>126</v>
      </c>
      <c r="H73" s="232" t="s">
        <v>80</v>
      </c>
      <c r="I73" s="234"/>
      <c r="J73" s="232" t="s">
        <v>80</v>
      </c>
      <c r="K73" s="234"/>
      <c r="L73" s="233" t="s">
        <v>78</v>
      </c>
      <c r="M73" s="234">
        <v>35</v>
      </c>
      <c r="N73" s="232" t="s">
        <v>80</v>
      </c>
      <c r="O73" s="234"/>
      <c r="P73" s="232" t="s">
        <v>80</v>
      </c>
      <c r="Q73" s="234"/>
      <c r="R73" s="232" t="s">
        <v>80</v>
      </c>
      <c r="S73" s="234"/>
      <c r="T73" s="232" t="s">
        <v>80</v>
      </c>
      <c r="U73" s="234"/>
      <c r="V73" s="232" t="s">
        <v>80</v>
      </c>
      <c r="W73" s="234"/>
      <c r="X73" s="232" t="s">
        <v>80</v>
      </c>
      <c r="Y73" s="234"/>
      <c r="Z73" s="233" t="s">
        <v>78</v>
      </c>
      <c r="AA73" s="234">
        <v>52</v>
      </c>
      <c r="AB73" s="232" t="s">
        <v>80</v>
      </c>
      <c r="AC73" s="234"/>
      <c r="AD73" s="237" t="s">
        <v>80</v>
      </c>
      <c r="AE73" s="236"/>
      <c r="AF73" s="232" t="s">
        <v>80</v>
      </c>
      <c r="AG73" s="234"/>
      <c r="AH73" s="232" t="s">
        <v>80</v>
      </c>
      <c r="AI73" s="234"/>
      <c r="AJ73" s="237" t="s">
        <v>80</v>
      </c>
      <c r="AK73" s="236"/>
      <c r="AL73" s="232" t="s">
        <v>80</v>
      </c>
      <c r="AM73" s="234"/>
      <c r="AN73" s="232" t="s">
        <v>80</v>
      </c>
      <c r="AO73" s="234"/>
      <c r="AP73" s="232" t="s">
        <v>80</v>
      </c>
      <c r="AQ73" s="234"/>
      <c r="AR73" s="232" t="s">
        <v>80</v>
      </c>
      <c r="AS73" s="234"/>
      <c r="AT73" s="233" t="s">
        <v>78</v>
      </c>
      <c r="AU73" s="234">
        <v>125</v>
      </c>
      <c r="AV73" s="232" t="s">
        <v>80</v>
      </c>
      <c r="AW73" s="234"/>
      <c r="AX73" s="232" t="s">
        <v>80</v>
      </c>
      <c r="AY73" s="234"/>
      <c r="AZ73" s="232" t="s">
        <v>80</v>
      </c>
      <c r="BA73" s="234"/>
      <c r="BB73" s="232" t="s">
        <v>80</v>
      </c>
      <c r="BC73" s="234"/>
      <c r="BD73" s="232" t="s">
        <v>80</v>
      </c>
      <c r="BE73" s="234"/>
      <c r="BF73" s="232" t="s">
        <v>80</v>
      </c>
      <c r="BG73" s="234"/>
      <c r="BH73" s="232" t="s">
        <v>80</v>
      </c>
      <c r="BI73" s="234"/>
      <c r="BJ73" s="232" t="s">
        <v>80</v>
      </c>
      <c r="BK73" s="234"/>
      <c r="BL73" s="232" t="s">
        <v>80</v>
      </c>
      <c r="BM73" s="234"/>
      <c r="BN73" s="232" t="s">
        <v>80</v>
      </c>
      <c r="BO73" s="234"/>
    </row>
    <row r="74" spans="1:67" ht="12.75" x14ac:dyDescent="0.2">
      <c r="A74" s="141">
        <v>170</v>
      </c>
      <c r="B74" s="117" t="s">
        <v>988</v>
      </c>
      <c r="C74" s="111" t="s">
        <v>996</v>
      </c>
      <c r="D74" s="110" t="s">
        <v>90</v>
      </c>
      <c r="E74" s="229">
        <v>2050</v>
      </c>
      <c r="F74" s="230" t="s">
        <v>80</v>
      </c>
      <c r="G74" s="231"/>
      <c r="H74" s="232" t="s">
        <v>80</v>
      </c>
      <c r="I74" s="231"/>
      <c r="J74" s="232" t="s">
        <v>80</v>
      </c>
      <c r="K74" s="231"/>
      <c r="L74" s="232" t="s">
        <v>80</v>
      </c>
      <c r="M74" s="231"/>
      <c r="N74" s="232" t="s">
        <v>80</v>
      </c>
      <c r="O74" s="231"/>
      <c r="P74" s="232" t="s">
        <v>80</v>
      </c>
      <c r="Q74" s="231"/>
      <c r="R74" s="233" t="s">
        <v>78</v>
      </c>
      <c r="S74" s="234" t="s">
        <v>1243</v>
      </c>
      <c r="T74" s="232" t="s">
        <v>80</v>
      </c>
      <c r="U74" s="231"/>
      <c r="V74" s="232" t="s">
        <v>80</v>
      </c>
      <c r="W74" s="231"/>
      <c r="X74" s="232" t="s">
        <v>80</v>
      </c>
      <c r="Y74" s="231"/>
      <c r="Z74" s="232" t="s">
        <v>80</v>
      </c>
      <c r="AA74" s="231"/>
      <c r="AB74" s="233" t="s">
        <v>78</v>
      </c>
      <c r="AC74" s="234">
        <v>93</v>
      </c>
      <c r="AD74" s="235" t="s">
        <v>78</v>
      </c>
      <c r="AE74" s="236">
        <v>149</v>
      </c>
      <c r="AF74" s="232" t="s">
        <v>80</v>
      </c>
      <c r="AG74" s="231"/>
      <c r="AH74" s="232" t="s">
        <v>80</v>
      </c>
      <c r="AI74" s="231"/>
      <c r="AJ74" s="237" t="s">
        <v>80</v>
      </c>
      <c r="AK74" s="238"/>
      <c r="AL74" s="232" t="s">
        <v>80</v>
      </c>
      <c r="AM74" s="231"/>
      <c r="AN74" s="232" t="s">
        <v>80</v>
      </c>
      <c r="AO74" s="231"/>
      <c r="AP74" s="232" t="s">
        <v>80</v>
      </c>
      <c r="AQ74" s="231"/>
      <c r="AR74" s="232" t="s">
        <v>80</v>
      </c>
      <c r="AS74" s="231"/>
      <c r="AT74" s="232" t="s">
        <v>80</v>
      </c>
      <c r="AU74" s="231"/>
      <c r="AV74" s="232" t="s">
        <v>80</v>
      </c>
      <c r="AW74" s="231"/>
      <c r="AX74" s="232" t="s">
        <v>80</v>
      </c>
      <c r="AY74" s="231"/>
      <c r="AZ74" s="232" t="s">
        <v>80</v>
      </c>
      <c r="BA74" s="231"/>
      <c r="BB74" s="232" t="s">
        <v>80</v>
      </c>
      <c r="BC74" s="231"/>
      <c r="BD74" s="232" t="s">
        <v>80</v>
      </c>
      <c r="BE74" s="231"/>
      <c r="BF74" s="232" t="s">
        <v>80</v>
      </c>
      <c r="BG74" s="231"/>
      <c r="BH74" s="232" t="s">
        <v>80</v>
      </c>
      <c r="BI74" s="231"/>
      <c r="BJ74" s="232" t="s">
        <v>80</v>
      </c>
      <c r="BK74" s="231"/>
      <c r="BL74" s="232" t="s">
        <v>80</v>
      </c>
      <c r="BM74" s="231"/>
      <c r="BN74" s="232" t="s">
        <v>80</v>
      </c>
      <c r="BO74" s="231"/>
    </row>
    <row r="75" spans="1:67" ht="12.75" x14ac:dyDescent="0.2">
      <c r="A75" s="141">
        <v>171</v>
      </c>
      <c r="B75" s="117" t="s">
        <v>988</v>
      </c>
      <c r="C75" s="111" t="s">
        <v>996</v>
      </c>
      <c r="D75" s="110" t="s">
        <v>863</v>
      </c>
      <c r="E75" s="229" t="s">
        <v>940</v>
      </c>
      <c r="F75" s="230" t="s">
        <v>80</v>
      </c>
      <c r="G75" s="231"/>
      <c r="H75" s="232" t="s">
        <v>80</v>
      </c>
      <c r="I75" s="231"/>
      <c r="J75" s="232" t="s">
        <v>80</v>
      </c>
      <c r="K75" s="231"/>
      <c r="L75" s="232" t="s">
        <v>80</v>
      </c>
      <c r="M75" s="231"/>
      <c r="N75" s="232" t="s">
        <v>80</v>
      </c>
      <c r="O75" s="231"/>
      <c r="P75" s="232" t="s">
        <v>80</v>
      </c>
      <c r="Q75" s="231"/>
      <c r="R75" s="232" t="s">
        <v>80</v>
      </c>
      <c r="S75" s="231"/>
      <c r="T75" s="232" t="s">
        <v>80</v>
      </c>
      <c r="U75" s="231"/>
      <c r="V75" s="232" t="s">
        <v>80</v>
      </c>
      <c r="W75" s="231"/>
      <c r="X75" s="232" t="s">
        <v>80</v>
      </c>
      <c r="Y75" s="231"/>
      <c r="Z75" s="232" t="s">
        <v>80</v>
      </c>
      <c r="AA75" s="231"/>
      <c r="AB75" s="233" t="s">
        <v>78</v>
      </c>
      <c r="AC75" s="234">
        <v>93</v>
      </c>
      <c r="AD75" s="235" t="s">
        <v>78</v>
      </c>
      <c r="AE75" s="236">
        <v>149</v>
      </c>
      <c r="AF75" s="232" t="s">
        <v>80</v>
      </c>
      <c r="AG75" s="231"/>
      <c r="AH75" s="232" t="s">
        <v>80</v>
      </c>
      <c r="AI75" s="231"/>
      <c r="AJ75" s="237" t="s">
        <v>80</v>
      </c>
      <c r="AK75" s="238"/>
      <c r="AL75" s="232" t="s">
        <v>80</v>
      </c>
      <c r="AM75" s="231"/>
      <c r="AN75" s="232" t="s">
        <v>80</v>
      </c>
      <c r="AO75" s="231"/>
      <c r="AP75" s="232" t="s">
        <v>80</v>
      </c>
      <c r="AQ75" s="231"/>
      <c r="AR75" s="232" t="s">
        <v>80</v>
      </c>
      <c r="AS75" s="231"/>
      <c r="AT75" s="232" t="s">
        <v>80</v>
      </c>
      <c r="AU75" s="231"/>
      <c r="AV75" s="232" t="s">
        <v>80</v>
      </c>
      <c r="AW75" s="231"/>
      <c r="AX75" s="232" t="s">
        <v>80</v>
      </c>
      <c r="AY75" s="231"/>
      <c r="AZ75" s="233" t="s">
        <v>78</v>
      </c>
      <c r="BA75" s="234" t="s">
        <v>81</v>
      </c>
      <c r="BB75" s="232" t="s">
        <v>80</v>
      </c>
      <c r="BC75" s="231"/>
      <c r="BD75" s="232" t="s">
        <v>80</v>
      </c>
      <c r="BE75" s="231"/>
      <c r="BF75" s="233" t="s">
        <v>78</v>
      </c>
      <c r="BG75" s="234" t="s">
        <v>1246</v>
      </c>
      <c r="BH75" s="233" t="s">
        <v>78</v>
      </c>
      <c r="BI75" s="234" t="s">
        <v>85</v>
      </c>
      <c r="BJ75" s="232" t="s">
        <v>80</v>
      </c>
      <c r="BK75" s="231"/>
      <c r="BL75" s="232" t="s">
        <v>80</v>
      </c>
      <c r="BM75" s="231"/>
      <c r="BN75" s="233" t="s">
        <v>78</v>
      </c>
      <c r="BO75" s="234" t="s">
        <v>81</v>
      </c>
    </row>
    <row r="76" spans="1:67" ht="12.75" x14ac:dyDescent="0.2">
      <c r="A76" s="163">
        <v>172</v>
      </c>
      <c r="B76" s="147" t="s">
        <v>988</v>
      </c>
      <c r="C76" s="131" t="s">
        <v>997</v>
      </c>
      <c r="D76" s="130" t="s">
        <v>90</v>
      </c>
      <c r="E76" s="239" t="s">
        <v>686</v>
      </c>
      <c r="F76" s="240" t="s">
        <v>80</v>
      </c>
      <c r="G76" s="241"/>
      <c r="H76" s="242" t="s">
        <v>80</v>
      </c>
      <c r="I76" s="241"/>
      <c r="J76" s="242" t="s">
        <v>80</v>
      </c>
      <c r="K76" s="241"/>
      <c r="L76" s="242" t="s">
        <v>80</v>
      </c>
      <c r="M76" s="241"/>
      <c r="N76" s="242" t="s">
        <v>80</v>
      </c>
      <c r="O76" s="241"/>
      <c r="P76" s="242" t="s">
        <v>80</v>
      </c>
      <c r="Q76" s="241"/>
      <c r="R76" s="242" t="s">
        <v>80</v>
      </c>
      <c r="S76" s="241"/>
      <c r="T76" s="242" t="s">
        <v>80</v>
      </c>
      <c r="U76" s="241"/>
      <c r="V76" s="242" t="s">
        <v>80</v>
      </c>
      <c r="W76" s="241"/>
      <c r="X76" s="242" t="s">
        <v>80</v>
      </c>
      <c r="Y76" s="241"/>
      <c r="Z76" s="242" t="s">
        <v>80</v>
      </c>
      <c r="AA76" s="241"/>
      <c r="AB76" s="242" t="s">
        <v>80</v>
      </c>
      <c r="AC76" s="241"/>
      <c r="AD76" s="243" t="s">
        <v>80</v>
      </c>
      <c r="AE76" s="244"/>
      <c r="AF76" s="242" t="s">
        <v>80</v>
      </c>
      <c r="AG76" s="241"/>
      <c r="AH76" s="242" t="s">
        <v>80</v>
      </c>
      <c r="AI76" s="241"/>
      <c r="AJ76" s="243" t="s">
        <v>80</v>
      </c>
      <c r="AK76" s="244"/>
      <c r="AL76" s="242" t="s">
        <v>80</v>
      </c>
      <c r="AM76" s="241"/>
      <c r="AN76" s="242" t="s">
        <v>80</v>
      </c>
      <c r="AO76" s="241"/>
      <c r="AP76" s="242" t="s">
        <v>80</v>
      </c>
      <c r="AQ76" s="241"/>
      <c r="AR76" s="242" t="s">
        <v>80</v>
      </c>
      <c r="AS76" s="241"/>
      <c r="AT76" s="242" t="s">
        <v>80</v>
      </c>
      <c r="AU76" s="241"/>
      <c r="AV76" s="242" t="s">
        <v>80</v>
      </c>
      <c r="AW76" s="241"/>
      <c r="AX76" s="242" t="s">
        <v>80</v>
      </c>
      <c r="AY76" s="241"/>
      <c r="AZ76" s="242" t="s">
        <v>80</v>
      </c>
      <c r="BA76" s="241"/>
      <c r="BB76" s="242" t="s">
        <v>80</v>
      </c>
      <c r="BC76" s="241"/>
      <c r="BD76" s="242" t="s">
        <v>80</v>
      </c>
      <c r="BE76" s="241"/>
      <c r="BF76" s="242" t="s">
        <v>80</v>
      </c>
      <c r="BG76" s="241"/>
      <c r="BH76" s="242" t="s">
        <v>80</v>
      </c>
      <c r="BI76" s="241"/>
      <c r="BJ76" s="242" t="s">
        <v>80</v>
      </c>
      <c r="BK76" s="241"/>
      <c r="BL76" s="242" t="s">
        <v>80</v>
      </c>
      <c r="BM76" s="241"/>
      <c r="BN76" s="242" t="s">
        <v>80</v>
      </c>
      <c r="BO76" s="241"/>
    </row>
    <row r="77" spans="1:67" ht="12.75" x14ac:dyDescent="0.2">
      <c r="A77" s="141">
        <v>173</v>
      </c>
      <c r="B77" s="117" t="s">
        <v>988</v>
      </c>
      <c r="C77" s="111" t="s">
        <v>1000</v>
      </c>
      <c r="D77" s="110" t="s">
        <v>77</v>
      </c>
      <c r="E77" s="229" t="s">
        <v>63</v>
      </c>
      <c r="F77" s="230" t="s">
        <v>80</v>
      </c>
      <c r="G77" s="231"/>
      <c r="H77" s="232" t="s">
        <v>80</v>
      </c>
      <c r="I77" s="231"/>
      <c r="J77" s="232" t="s">
        <v>80</v>
      </c>
      <c r="K77" s="231"/>
      <c r="L77" s="232" t="s">
        <v>80</v>
      </c>
      <c r="M77" s="231"/>
      <c r="N77" s="232" t="s">
        <v>80</v>
      </c>
      <c r="O77" s="231"/>
      <c r="P77" s="232" t="s">
        <v>80</v>
      </c>
      <c r="Q77" s="231"/>
      <c r="R77" s="233" t="s">
        <v>80</v>
      </c>
      <c r="S77" s="234"/>
      <c r="T77" s="232" t="s">
        <v>80</v>
      </c>
      <c r="U77" s="231"/>
      <c r="V77" s="232" t="s">
        <v>80</v>
      </c>
      <c r="W77" s="231"/>
      <c r="X77" s="232" t="s">
        <v>80</v>
      </c>
      <c r="Y77" s="231"/>
      <c r="Z77" s="232" t="s">
        <v>80</v>
      </c>
      <c r="AA77" s="231"/>
      <c r="AB77" s="232" t="s">
        <v>80</v>
      </c>
      <c r="AC77" s="231"/>
      <c r="AD77" s="237" t="s">
        <v>80</v>
      </c>
      <c r="AE77" s="238"/>
      <c r="AF77" s="232" t="s">
        <v>80</v>
      </c>
      <c r="AG77" s="231"/>
      <c r="AH77" s="232" t="s">
        <v>80</v>
      </c>
      <c r="AI77" s="231"/>
      <c r="AJ77" s="237" t="s">
        <v>80</v>
      </c>
      <c r="AK77" s="238"/>
      <c r="AL77" s="237" t="s">
        <v>80</v>
      </c>
      <c r="AM77" s="231"/>
      <c r="AN77" s="232" t="s">
        <v>80</v>
      </c>
      <c r="AO77" s="231"/>
      <c r="AP77" s="232" t="s">
        <v>80</v>
      </c>
      <c r="AQ77" s="231"/>
      <c r="AR77" s="232" t="s">
        <v>80</v>
      </c>
      <c r="AS77" s="231"/>
      <c r="AT77" s="232" t="s">
        <v>80</v>
      </c>
      <c r="AU77" s="231"/>
      <c r="AV77" s="232" t="s">
        <v>80</v>
      </c>
      <c r="AW77" s="231"/>
      <c r="AX77" s="232" t="s">
        <v>80</v>
      </c>
      <c r="AY77" s="231"/>
      <c r="AZ77" s="232" t="s">
        <v>80</v>
      </c>
      <c r="BA77" s="231"/>
      <c r="BB77" s="232" t="s">
        <v>80</v>
      </c>
      <c r="BC77" s="231"/>
      <c r="BD77" s="232" t="s">
        <v>80</v>
      </c>
      <c r="BE77" s="231"/>
      <c r="BF77" s="233" t="s">
        <v>80</v>
      </c>
      <c r="BG77" s="234"/>
      <c r="BH77" s="232" t="s">
        <v>80</v>
      </c>
      <c r="BI77" s="231"/>
      <c r="BJ77" s="232" t="s">
        <v>80</v>
      </c>
      <c r="BK77" s="231"/>
      <c r="BL77" s="232" t="s">
        <v>80</v>
      </c>
      <c r="BM77" s="231"/>
      <c r="BN77" s="232" t="s">
        <v>80</v>
      </c>
      <c r="BO77" s="231"/>
    </row>
    <row r="78" spans="1:67" ht="12.75" x14ac:dyDescent="0.2">
      <c r="A78" s="141">
        <v>174</v>
      </c>
      <c r="B78" s="117" t="s">
        <v>988</v>
      </c>
      <c r="C78" s="140" t="s">
        <v>167</v>
      </c>
      <c r="D78" s="110" t="s">
        <v>77</v>
      </c>
      <c r="E78" s="229" t="s">
        <v>63</v>
      </c>
      <c r="F78" s="230" t="s">
        <v>80</v>
      </c>
      <c r="G78" s="231"/>
      <c r="H78" s="232" t="s">
        <v>80</v>
      </c>
      <c r="I78" s="231"/>
      <c r="J78" s="232" t="s">
        <v>80</v>
      </c>
      <c r="K78" s="231"/>
      <c r="L78" s="232" t="s">
        <v>80</v>
      </c>
      <c r="M78" s="231"/>
      <c r="N78" s="232" t="s">
        <v>80</v>
      </c>
      <c r="O78" s="231"/>
      <c r="P78" s="232" t="s">
        <v>80</v>
      </c>
      <c r="Q78" s="231"/>
      <c r="R78" s="232" t="s">
        <v>80</v>
      </c>
      <c r="S78" s="231"/>
      <c r="T78" s="232" t="s">
        <v>80</v>
      </c>
      <c r="U78" s="231"/>
      <c r="V78" s="232" t="s">
        <v>80</v>
      </c>
      <c r="W78" s="231"/>
      <c r="X78" s="232" t="s">
        <v>80</v>
      </c>
      <c r="Y78" s="231"/>
      <c r="Z78" s="232" t="s">
        <v>80</v>
      </c>
      <c r="AA78" s="231"/>
      <c r="AB78" s="232" t="s">
        <v>80</v>
      </c>
      <c r="AC78" s="231"/>
      <c r="AD78" s="237" t="s">
        <v>80</v>
      </c>
      <c r="AE78" s="238"/>
      <c r="AF78" s="232" t="s">
        <v>80</v>
      </c>
      <c r="AG78" s="231"/>
      <c r="AH78" s="232" t="s">
        <v>80</v>
      </c>
      <c r="AI78" s="231"/>
      <c r="AJ78" s="237" t="s">
        <v>80</v>
      </c>
      <c r="AK78" s="238"/>
      <c r="AL78" s="233" t="s">
        <v>78</v>
      </c>
      <c r="AM78" s="234" t="s">
        <v>83</v>
      </c>
      <c r="AN78" s="232" t="s">
        <v>80</v>
      </c>
      <c r="AO78" s="231"/>
      <c r="AP78" s="232" t="s">
        <v>80</v>
      </c>
      <c r="AQ78" s="231"/>
      <c r="AR78" s="232" t="s">
        <v>80</v>
      </c>
      <c r="AS78" s="231"/>
      <c r="AT78" s="233" t="s">
        <v>78</v>
      </c>
      <c r="AU78" s="234">
        <v>126</v>
      </c>
      <c r="AV78" s="232" t="s">
        <v>80</v>
      </c>
      <c r="AW78" s="231"/>
      <c r="AX78" s="232" t="s">
        <v>80</v>
      </c>
      <c r="AY78" s="231"/>
      <c r="AZ78" s="232" t="s">
        <v>80</v>
      </c>
      <c r="BA78" s="231"/>
      <c r="BB78" s="232" t="s">
        <v>80</v>
      </c>
      <c r="BC78" s="231"/>
      <c r="BD78" s="232" t="s">
        <v>80</v>
      </c>
      <c r="BE78" s="231"/>
      <c r="BF78" s="232" t="s">
        <v>80</v>
      </c>
      <c r="BG78" s="231"/>
      <c r="BH78" s="233" t="s">
        <v>78</v>
      </c>
      <c r="BI78" s="234">
        <v>53</v>
      </c>
      <c r="BJ78" s="232" t="s">
        <v>80</v>
      </c>
      <c r="BK78" s="231"/>
      <c r="BL78" s="232" t="s">
        <v>80</v>
      </c>
      <c r="BM78" s="231"/>
      <c r="BN78" s="232" t="s">
        <v>80</v>
      </c>
      <c r="BO78" s="231"/>
    </row>
    <row r="79" spans="1:67" ht="12.75" x14ac:dyDescent="0.2">
      <c r="A79" s="141">
        <v>175</v>
      </c>
      <c r="B79" s="117" t="s">
        <v>988</v>
      </c>
      <c r="C79" s="111" t="s">
        <v>1004</v>
      </c>
      <c r="D79" s="110" t="s">
        <v>863</v>
      </c>
      <c r="E79" s="229" t="s">
        <v>63</v>
      </c>
      <c r="F79" s="230" t="s">
        <v>80</v>
      </c>
      <c r="G79" s="231"/>
      <c r="H79" s="232" t="s">
        <v>80</v>
      </c>
      <c r="I79" s="231"/>
      <c r="J79" s="232" t="s">
        <v>80</v>
      </c>
      <c r="K79" s="231"/>
      <c r="L79" s="232" t="s">
        <v>80</v>
      </c>
      <c r="M79" s="231"/>
      <c r="N79" s="232" t="s">
        <v>80</v>
      </c>
      <c r="O79" s="231"/>
      <c r="P79" s="232" t="s">
        <v>80</v>
      </c>
      <c r="Q79" s="231"/>
      <c r="R79" s="232" t="s">
        <v>80</v>
      </c>
      <c r="S79" s="231"/>
      <c r="T79" s="232" t="s">
        <v>80</v>
      </c>
      <c r="U79" s="231"/>
      <c r="V79" s="232" t="s">
        <v>80</v>
      </c>
      <c r="W79" s="231"/>
      <c r="X79" s="232" t="s">
        <v>80</v>
      </c>
      <c r="Y79" s="231"/>
      <c r="Z79" s="232" t="s">
        <v>80</v>
      </c>
      <c r="AA79" s="231"/>
      <c r="AB79" s="232" t="s">
        <v>80</v>
      </c>
      <c r="AC79" s="231"/>
      <c r="AD79" s="237" t="s">
        <v>80</v>
      </c>
      <c r="AE79" s="238"/>
      <c r="AF79" s="232" t="s">
        <v>80</v>
      </c>
      <c r="AG79" s="231"/>
      <c r="AH79" s="232" t="s">
        <v>80</v>
      </c>
      <c r="AI79" s="231"/>
      <c r="AJ79" s="237" t="s">
        <v>80</v>
      </c>
      <c r="AK79" s="238"/>
      <c r="AL79" s="232" t="s">
        <v>80</v>
      </c>
      <c r="AM79" s="231"/>
      <c r="AN79" s="232" t="s">
        <v>80</v>
      </c>
      <c r="AO79" s="231"/>
      <c r="AP79" s="232" t="s">
        <v>80</v>
      </c>
      <c r="AQ79" s="231"/>
      <c r="AR79" s="232" t="s">
        <v>80</v>
      </c>
      <c r="AS79" s="231"/>
      <c r="AT79" s="232" t="s">
        <v>80</v>
      </c>
      <c r="AU79" s="231"/>
      <c r="AV79" s="232" t="s">
        <v>80</v>
      </c>
      <c r="AW79" s="231"/>
      <c r="AX79" s="232" t="s">
        <v>80</v>
      </c>
      <c r="AY79" s="231"/>
      <c r="AZ79" s="232" t="s">
        <v>80</v>
      </c>
      <c r="BA79" s="231"/>
      <c r="BB79" s="232" t="s">
        <v>80</v>
      </c>
      <c r="BC79" s="231"/>
      <c r="BD79" s="232" t="s">
        <v>80</v>
      </c>
      <c r="BE79" s="231"/>
      <c r="BF79" s="232" t="s">
        <v>80</v>
      </c>
      <c r="BG79" s="231"/>
      <c r="BH79" s="232" t="s">
        <v>80</v>
      </c>
      <c r="BI79" s="231"/>
      <c r="BJ79" s="232" t="s">
        <v>80</v>
      </c>
      <c r="BK79" s="231"/>
      <c r="BL79" s="232" t="s">
        <v>80</v>
      </c>
      <c r="BM79" s="231"/>
      <c r="BN79" s="232" t="s">
        <v>80</v>
      </c>
      <c r="BO79" s="231"/>
    </row>
    <row r="80" spans="1:67" ht="12.75" x14ac:dyDescent="0.2">
      <c r="A80" s="163">
        <v>176</v>
      </c>
      <c r="B80" s="147" t="s">
        <v>988</v>
      </c>
      <c r="C80" s="131" t="s">
        <v>798</v>
      </c>
      <c r="D80" s="130" t="s">
        <v>77</v>
      </c>
      <c r="E80" s="239" t="s">
        <v>63</v>
      </c>
      <c r="F80" s="240" t="s">
        <v>80</v>
      </c>
      <c r="G80" s="241"/>
      <c r="H80" s="242" t="s">
        <v>80</v>
      </c>
      <c r="I80" s="241"/>
      <c r="J80" s="242" t="s">
        <v>80</v>
      </c>
      <c r="K80" s="241"/>
      <c r="L80" s="242" t="s">
        <v>80</v>
      </c>
      <c r="M80" s="241"/>
      <c r="N80" s="242" t="s">
        <v>80</v>
      </c>
      <c r="O80" s="241"/>
      <c r="P80" s="242" t="s">
        <v>80</v>
      </c>
      <c r="Q80" s="241"/>
      <c r="R80" s="242" t="s">
        <v>80</v>
      </c>
      <c r="S80" s="241"/>
      <c r="T80" s="242" t="s">
        <v>80</v>
      </c>
      <c r="U80" s="241"/>
      <c r="V80" s="242" t="s">
        <v>80</v>
      </c>
      <c r="W80" s="241"/>
      <c r="X80" s="242" t="s">
        <v>80</v>
      </c>
      <c r="Y80" s="241"/>
      <c r="Z80" s="242" t="s">
        <v>80</v>
      </c>
      <c r="AA80" s="241"/>
      <c r="AB80" s="242" t="s">
        <v>80</v>
      </c>
      <c r="AC80" s="241"/>
      <c r="AD80" s="243" t="s">
        <v>80</v>
      </c>
      <c r="AE80" s="244"/>
      <c r="AF80" s="242" t="s">
        <v>80</v>
      </c>
      <c r="AG80" s="241"/>
      <c r="AH80" s="242" t="s">
        <v>80</v>
      </c>
      <c r="AI80" s="241"/>
      <c r="AJ80" s="243" t="s">
        <v>80</v>
      </c>
      <c r="AK80" s="244"/>
      <c r="AL80" s="242" t="s">
        <v>80</v>
      </c>
      <c r="AM80" s="241"/>
      <c r="AN80" s="242" t="s">
        <v>80</v>
      </c>
      <c r="AO80" s="241"/>
      <c r="AP80" s="242" t="s">
        <v>80</v>
      </c>
      <c r="AQ80" s="241"/>
      <c r="AR80" s="242" t="s">
        <v>80</v>
      </c>
      <c r="AS80" s="241"/>
      <c r="AT80" s="242" t="s">
        <v>80</v>
      </c>
      <c r="AU80" s="241"/>
      <c r="AV80" s="242" t="s">
        <v>80</v>
      </c>
      <c r="AW80" s="241"/>
      <c r="AX80" s="242" t="s">
        <v>80</v>
      </c>
      <c r="AY80" s="241"/>
      <c r="AZ80" s="254" t="s">
        <v>78</v>
      </c>
      <c r="BA80" s="255" t="s">
        <v>83</v>
      </c>
      <c r="BB80" s="242" t="s">
        <v>80</v>
      </c>
      <c r="BC80" s="241"/>
      <c r="BD80" s="242" t="s">
        <v>80</v>
      </c>
      <c r="BE80" s="241"/>
      <c r="BF80" s="242" t="s">
        <v>80</v>
      </c>
      <c r="BG80" s="241"/>
      <c r="BH80" s="242" t="s">
        <v>80</v>
      </c>
      <c r="BI80" s="241"/>
      <c r="BJ80" s="242" t="s">
        <v>80</v>
      </c>
      <c r="BK80" s="241"/>
      <c r="BL80" s="242" t="s">
        <v>80</v>
      </c>
      <c r="BM80" s="241"/>
      <c r="BN80" s="242" t="s">
        <v>80</v>
      </c>
      <c r="BO80" s="241"/>
    </row>
    <row r="81" spans="1:67" ht="12.75" x14ac:dyDescent="0.2">
      <c r="A81" s="141">
        <v>177</v>
      </c>
      <c r="B81" s="117" t="s">
        <v>988</v>
      </c>
      <c r="C81" s="111" t="s">
        <v>1007</v>
      </c>
      <c r="D81" s="110" t="s">
        <v>90</v>
      </c>
      <c r="E81" s="229" t="s">
        <v>204</v>
      </c>
      <c r="F81" s="230" t="s">
        <v>80</v>
      </c>
      <c r="G81" s="231"/>
      <c r="H81" s="232" t="s">
        <v>80</v>
      </c>
      <c r="I81" s="231"/>
      <c r="J81" s="232" t="s">
        <v>80</v>
      </c>
      <c r="K81" s="231"/>
      <c r="L81" s="233" t="s">
        <v>80</v>
      </c>
      <c r="M81" s="234"/>
      <c r="N81" s="233" t="s">
        <v>78</v>
      </c>
      <c r="O81" s="234">
        <v>322</v>
      </c>
      <c r="P81" s="233" t="s">
        <v>78</v>
      </c>
      <c r="Q81" s="234" t="s">
        <v>133</v>
      </c>
      <c r="R81" s="232" t="s">
        <v>80</v>
      </c>
      <c r="S81" s="231"/>
      <c r="T81" s="232" t="s">
        <v>80</v>
      </c>
      <c r="U81" s="231"/>
      <c r="V81" s="232" t="s">
        <v>80</v>
      </c>
      <c r="W81" s="231"/>
      <c r="X81" s="232" t="s">
        <v>80</v>
      </c>
      <c r="Y81" s="231"/>
      <c r="Z81" s="232" t="s">
        <v>80</v>
      </c>
      <c r="AA81" s="231"/>
      <c r="AB81" s="233" t="s">
        <v>80</v>
      </c>
      <c r="AC81" s="234"/>
      <c r="AD81" s="237" t="s">
        <v>80</v>
      </c>
      <c r="AE81" s="238"/>
      <c r="AF81" s="232" t="s">
        <v>80</v>
      </c>
      <c r="AG81" s="231"/>
      <c r="AH81" s="232" t="s">
        <v>80</v>
      </c>
      <c r="AI81" s="231"/>
      <c r="AJ81" s="237" t="s">
        <v>80</v>
      </c>
      <c r="AK81" s="238"/>
      <c r="AL81" s="232" t="s">
        <v>80</v>
      </c>
      <c r="AM81" s="231"/>
      <c r="AN81" s="233" t="s">
        <v>78</v>
      </c>
      <c r="AO81" s="234" t="s">
        <v>94</v>
      </c>
      <c r="AP81" s="232" t="s">
        <v>80</v>
      </c>
      <c r="AQ81" s="231"/>
      <c r="AR81" s="233" t="s">
        <v>80</v>
      </c>
      <c r="AS81" s="234"/>
      <c r="AT81" s="233" t="s">
        <v>78</v>
      </c>
      <c r="AU81" s="234">
        <v>126</v>
      </c>
      <c r="AV81" s="232" t="s">
        <v>80</v>
      </c>
      <c r="AW81" s="231"/>
      <c r="AX81" s="232" t="s">
        <v>80</v>
      </c>
      <c r="AY81" s="231"/>
      <c r="AZ81" s="233" t="s">
        <v>80</v>
      </c>
      <c r="BA81" s="234"/>
      <c r="BB81" s="232" t="s">
        <v>80</v>
      </c>
      <c r="BC81" s="231"/>
      <c r="BD81" s="232" t="s">
        <v>80</v>
      </c>
      <c r="BE81" s="231"/>
      <c r="BF81" s="232" t="s">
        <v>80</v>
      </c>
      <c r="BG81" s="231"/>
      <c r="BH81" s="232" t="s">
        <v>80</v>
      </c>
      <c r="BI81" s="231"/>
      <c r="BJ81" s="232" t="s">
        <v>80</v>
      </c>
      <c r="BK81" s="231"/>
      <c r="BL81" s="232" t="s">
        <v>80</v>
      </c>
      <c r="BM81" s="231"/>
      <c r="BN81" s="232" t="s">
        <v>80</v>
      </c>
      <c r="BO81" s="231"/>
    </row>
    <row r="82" spans="1:67" ht="12.75" x14ac:dyDescent="0.2">
      <c r="A82" s="141">
        <v>178</v>
      </c>
      <c r="B82" s="117" t="s">
        <v>988</v>
      </c>
      <c r="C82" s="111" t="s">
        <v>1007</v>
      </c>
      <c r="D82" s="110" t="s">
        <v>90</v>
      </c>
      <c r="E82" s="229" t="s">
        <v>935</v>
      </c>
      <c r="F82" s="230" t="s">
        <v>80</v>
      </c>
      <c r="G82" s="231"/>
      <c r="H82" s="233" t="s">
        <v>78</v>
      </c>
      <c r="I82" s="234">
        <v>61</v>
      </c>
      <c r="J82" s="232" t="s">
        <v>80</v>
      </c>
      <c r="K82" s="231"/>
      <c r="L82" s="233" t="s">
        <v>80</v>
      </c>
      <c r="M82" s="234"/>
      <c r="N82" s="233" t="s">
        <v>78</v>
      </c>
      <c r="O82" s="234">
        <v>322</v>
      </c>
      <c r="P82" s="232" t="s">
        <v>80</v>
      </c>
      <c r="Q82" s="231"/>
      <c r="R82" s="232" t="s">
        <v>80</v>
      </c>
      <c r="S82" s="231"/>
      <c r="T82" s="232" t="s">
        <v>80</v>
      </c>
      <c r="U82" s="231"/>
      <c r="V82" s="232" t="s">
        <v>80</v>
      </c>
      <c r="W82" s="231"/>
      <c r="X82" s="232" t="s">
        <v>80</v>
      </c>
      <c r="Y82" s="231"/>
      <c r="Z82" s="232" t="s">
        <v>80</v>
      </c>
      <c r="AA82" s="231"/>
      <c r="AB82" s="232" t="s">
        <v>80</v>
      </c>
      <c r="AC82" s="231"/>
      <c r="AD82" s="237" t="s">
        <v>80</v>
      </c>
      <c r="AE82" s="238"/>
      <c r="AF82" s="232" t="s">
        <v>80</v>
      </c>
      <c r="AG82" s="231"/>
      <c r="AH82" s="232" t="s">
        <v>80</v>
      </c>
      <c r="AI82" s="231"/>
      <c r="AJ82" s="237" t="s">
        <v>80</v>
      </c>
      <c r="AK82" s="238"/>
      <c r="AL82" s="233" t="s">
        <v>78</v>
      </c>
      <c r="AM82" s="234" t="s">
        <v>83</v>
      </c>
      <c r="AN82" s="233" t="s">
        <v>78</v>
      </c>
      <c r="AO82" s="234" t="s">
        <v>94</v>
      </c>
      <c r="AP82" s="232" t="s">
        <v>80</v>
      </c>
      <c r="AQ82" s="231"/>
      <c r="AR82" s="232" t="s">
        <v>80</v>
      </c>
      <c r="AS82" s="231"/>
      <c r="AT82" s="233" t="s">
        <v>78</v>
      </c>
      <c r="AU82" s="234">
        <v>126</v>
      </c>
      <c r="AV82" s="232" t="s">
        <v>80</v>
      </c>
      <c r="AW82" s="231"/>
      <c r="AX82" s="232" t="s">
        <v>80</v>
      </c>
      <c r="AY82" s="231"/>
      <c r="AZ82" s="233" t="s">
        <v>78</v>
      </c>
      <c r="BA82" s="234" t="s">
        <v>93</v>
      </c>
      <c r="BB82" s="232" t="s">
        <v>80</v>
      </c>
      <c r="BC82" s="231"/>
      <c r="BD82" s="232" t="s">
        <v>80</v>
      </c>
      <c r="BE82" s="231"/>
      <c r="BF82" s="233" t="s">
        <v>78</v>
      </c>
      <c r="BG82" s="234" t="s">
        <v>84</v>
      </c>
      <c r="BH82" s="232" t="s">
        <v>80</v>
      </c>
      <c r="BI82" s="231"/>
      <c r="BJ82" s="233" t="s">
        <v>78</v>
      </c>
      <c r="BK82" s="234" t="s">
        <v>120</v>
      </c>
      <c r="BL82" s="232" t="s">
        <v>80</v>
      </c>
      <c r="BM82" s="231"/>
      <c r="BN82" s="232" t="s">
        <v>80</v>
      </c>
      <c r="BO82" s="231"/>
    </row>
    <row r="83" spans="1:67" ht="12.75" x14ac:dyDescent="0.2">
      <c r="A83" s="141">
        <v>179</v>
      </c>
      <c r="B83" s="117" t="s">
        <v>988</v>
      </c>
      <c r="C83" s="111" t="s">
        <v>1007</v>
      </c>
      <c r="D83" s="110" t="s">
        <v>90</v>
      </c>
      <c r="E83" s="229" t="s">
        <v>686</v>
      </c>
      <c r="F83" s="230" t="s">
        <v>80</v>
      </c>
      <c r="G83" s="231"/>
      <c r="H83" s="233" t="s">
        <v>78</v>
      </c>
      <c r="I83" s="234">
        <v>61</v>
      </c>
      <c r="J83" s="233" t="s">
        <v>78</v>
      </c>
      <c r="K83" s="234">
        <v>131</v>
      </c>
      <c r="L83" s="233" t="s">
        <v>80</v>
      </c>
      <c r="M83" s="234"/>
      <c r="N83" s="256" t="s">
        <v>78</v>
      </c>
      <c r="O83" s="234">
        <v>322</v>
      </c>
      <c r="P83" s="233" t="s">
        <v>78</v>
      </c>
      <c r="Q83" s="234" t="s">
        <v>133</v>
      </c>
      <c r="R83" s="233" t="s">
        <v>78</v>
      </c>
      <c r="S83" s="234" t="s">
        <v>134</v>
      </c>
      <c r="T83" s="233" t="s">
        <v>78</v>
      </c>
      <c r="U83" s="234">
        <v>77</v>
      </c>
      <c r="V83" s="232" t="s">
        <v>80</v>
      </c>
      <c r="W83" s="231"/>
      <c r="X83" s="232" t="s">
        <v>80</v>
      </c>
      <c r="Y83" s="231"/>
      <c r="Z83" s="232" t="s">
        <v>80</v>
      </c>
      <c r="AA83" s="231"/>
      <c r="AB83" s="233" t="s">
        <v>78</v>
      </c>
      <c r="AC83" s="234">
        <v>93</v>
      </c>
      <c r="AD83" s="237" t="s">
        <v>80</v>
      </c>
      <c r="AE83" s="238"/>
      <c r="AF83" s="232" t="s">
        <v>80</v>
      </c>
      <c r="AG83" s="231"/>
      <c r="AH83" s="232" t="s">
        <v>80</v>
      </c>
      <c r="AI83" s="231"/>
      <c r="AJ83" s="237" t="s">
        <v>80</v>
      </c>
      <c r="AK83" s="238"/>
      <c r="AL83" s="233" t="s">
        <v>78</v>
      </c>
      <c r="AM83" s="234" t="s">
        <v>83</v>
      </c>
      <c r="AN83" s="233" t="s">
        <v>78</v>
      </c>
      <c r="AO83" s="234" t="s">
        <v>94</v>
      </c>
      <c r="AP83" s="233" t="s">
        <v>80</v>
      </c>
      <c r="AQ83" s="234"/>
      <c r="AR83" s="233" t="s">
        <v>78</v>
      </c>
      <c r="AS83" s="234" t="s">
        <v>136</v>
      </c>
      <c r="AT83" s="233" t="s">
        <v>78</v>
      </c>
      <c r="AU83" s="234">
        <v>126</v>
      </c>
      <c r="AV83" s="232" t="s">
        <v>80</v>
      </c>
      <c r="AW83" s="231"/>
      <c r="AX83" s="232" t="s">
        <v>80</v>
      </c>
      <c r="AY83" s="231"/>
      <c r="AZ83" s="233" t="s">
        <v>78</v>
      </c>
      <c r="BA83" s="234" t="s">
        <v>93</v>
      </c>
      <c r="BB83" s="232" t="s">
        <v>80</v>
      </c>
      <c r="BC83" s="231"/>
      <c r="BD83" s="232" t="s">
        <v>80</v>
      </c>
      <c r="BE83" s="231"/>
      <c r="BF83" s="233" t="s">
        <v>78</v>
      </c>
      <c r="BG83" s="234" t="s">
        <v>84</v>
      </c>
      <c r="BH83" s="233" t="s">
        <v>78</v>
      </c>
      <c r="BI83" s="234" t="s">
        <v>96</v>
      </c>
      <c r="BJ83" s="233" t="s">
        <v>78</v>
      </c>
      <c r="BK83" s="234" t="s">
        <v>120</v>
      </c>
      <c r="BL83" s="232" t="s">
        <v>80</v>
      </c>
      <c r="BM83" s="231"/>
      <c r="BN83" s="232" t="s">
        <v>80</v>
      </c>
      <c r="BO83" s="231"/>
    </row>
    <row r="84" spans="1:67" ht="12.75" x14ac:dyDescent="0.2">
      <c r="A84" s="141">
        <v>180</v>
      </c>
      <c r="B84" s="117" t="s">
        <v>988</v>
      </c>
      <c r="C84" s="111" t="s">
        <v>1009</v>
      </c>
      <c r="D84" s="110" t="s">
        <v>863</v>
      </c>
      <c r="E84" s="229" t="s">
        <v>938</v>
      </c>
      <c r="F84" s="230" t="s">
        <v>80</v>
      </c>
      <c r="G84" s="231"/>
      <c r="H84" s="233" t="s">
        <v>78</v>
      </c>
      <c r="I84" s="234">
        <v>61</v>
      </c>
      <c r="J84" s="232" t="s">
        <v>80</v>
      </c>
      <c r="K84" s="231"/>
      <c r="L84" s="232" t="s">
        <v>80</v>
      </c>
      <c r="M84" s="231"/>
      <c r="N84" s="232" t="s">
        <v>80</v>
      </c>
      <c r="O84" s="231"/>
      <c r="P84" s="232" t="s">
        <v>80</v>
      </c>
      <c r="Q84" s="231"/>
      <c r="R84" s="232" t="s">
        <v>80</v>
      </c>
      <c r="S84" s="231"/>
      <c r="T84" s="232" t="s">
        <v>80</v>
      </c>
      <c r="U84" s="231"/>
      <c r="V84" s="232" t="s">
        <v>80</v>
      </c>
      <c r="W84" s="231"/>
      <c r="X84" s="232" t="s">
        <v>80</v>
      </c>
      <c r="Y84" s="231"/>
      <c r="Z84" s="232" t="s">
        <v>80</v>
      </c>
      <c r="AA84" s="231"/>
      <c r="AB84" s="232" t="s">
        <v>80</v>
      </c>
      <c r="AC84" s="231"/>
      <c r="AD84" s="237" t="s">
        <v>80</v>
      </c>
      <c r="AE84" s="238"/>
      <c r="AF84" s="232" t="s">
        <v>80</v>
      </c>
      <c r="AG84" s="231"/>
      <c r="AH84" s="232" t="s">
        <v>80</v>
      </c>
      <c r="AI84" s="231"/>
      <c r="AJ84" s="237" t="s">
        <v>80</v>
      </c>
      <c r="AK84" s="238"/>
      <c r="AL84" s="232" t="s">
        <v>80</v>
      </c>
      <c r="AM84" s="231"/>
      <c r="AN84" s="232" t="s">
        <v>80</v>
      </c>
      <c r="AO84" s="231"/>
      <c r="AP84" s="232" t="s">
        <v>80</v>
      </c>
      <c r="AQ84" s="231"/>
      <c r="AR84" s="232" t="s">
        <v>80</v>
      </c>
      <c r="AS84" s="231"/>
      <c r="AT84" s="232" t="s">
        <v>80</v>
      </c>
      <c r="AU84" s="231"/>
      <c r="AV84" s="232" t="s">
        <v>80</v>
      </c>
      <c r="AW84" s="231"/>
      <c r="AX84" s="232" t="s">
        <v>80</v>
      </c>
      <c r="AY84" s="231"/>
      <c r="AZ84" s="233" t="s">
        <v>78</v>
      </c>
      <c r="BA84" s="234" t="s">
        <v>93</v>
      </c>
      <c r="BB84" s="232" t="s">
        <v>80</v>
      </c>
      <c r="BC84" s="231"/>
      <c r="BD84" s="232" t="s">
        <v>80</v>
      </c>
      <c r="BE84" s="231"/>
      <c r="BF84" s="233" t="s">
        <v>78</v>
      </c>
      <c r="BG84" s="234" t="s">
        <v>84</v>
      </c>
      <c r="BH84" s="232" t="s">
        <v>80</v>
      </c>
      <c r="BI84" s="231"/>
      <c r="BJ84" s="233" t="s">
        <v>78</v>
      </c>
      <c r="BK84" s="234" t="s">
        <v>120</v>
      </c>
      <c r="BL84" s="232" t="s">
        <v>80</v>
      </c>
      <c r="BM84" s="231"/>
      <c r="BN84" s="232" t="s">
        <v>80</v>
      </c>
      <c r="BO84" s="231"/>
    </row>
    <row r="85" spans="1:67" ht="12.75" x14ac:dyDescent="0.2">
      <c r="A85" s="141">
        <v>181</v>
      </c>
      <c r="B85" s="117" t="s">
        <v>988</v>
      </c>
      <c r="C85" s="111" t="s">
        <v>1010</v>
      </c>
      <c r="D85" s="110" t="s">
        <v>90</v>
      </c>
      <c r="E85" s="229">
        <v>2025</v>
      </c>
      <c r="F85" s="230" t="s">
        <v>80</v>
      </c>
      <c r="G85" s="231"/>
      <c r="H85" s="232" t="s">
        <v>80</v>
      </c>
      <c r="I85" s="231"/>
      <c r="J85" s="232" t="s">
        <v>80</v>
      </c>
      <c r="K85" s="231"/>
      <c r="L85" s="232" t="s">
        <v>80</v>
      </c>
      <c r="M85" s="231"/>
      <c r="N85" s="232" t="s">
        <v>80</v>
      </c>
      <c r="O85" s="231"/>
      <c r="P85" s="232" t="s">
        <v>80</v>
      </c>
      <c r="Q85" s="231"/>
      <c r="R85" s="232" t="s">
        <v>80</v>
      </c>
      <c r="S85" s="231"/>
      <c r="T85" s="232" t="s">
        <v>80</v>
      </c>
      <c r="U85" s="231"/>
      <c r="V85" s="232" t="s">
        <v>80</v>
      </c>
      <c r="W85" s="231"/>
      <c r="X85" s="232" t="s">
        <v>80</v>
      </c>
      <c r="Y85" s="231"/>
      <c r="Z85" s="232" t="s">
        <v>80</v>
      </c>
      <c r="AA85" s="231"/>
      <c r="AB85" s="232" t="s">
        <v>80</v>
      </c>
      <c r="AC85" s="231"/>
      <c r="AD85" s="237" t="s">
        <v>80</v>
      </c>
      <c r="AE85" s="238"/>
      <c r="AF85" s="232" t="s">
        <v>80</v>
      </c>
      <c r="AG85" s="231"/>
      <c r="AH85" s="232" t="s">
        <v>80</v>
      </c>
      <c r="AI85" s="231"/>
      <c r="AJ85" s="237" t="s">
        <v>80</v>
      </c>
      <c r="AK85" s="238"/>
      <c r="AL85" s="232" t="s">
        <v>80</v>
      </c>
      <c r="AM85" s="231"/>
      <c r="AN85" s="232" t="s">
        <v>80</v>
      </c>
      <c r="AO85" s="231"/>
      <c r="AP85" s="232" t="s">
        <v>80</v>
      </c>
      <c r="AQ85" s="231"/>
      <c r="AR85" s="232" t="s">
        <v>80</v>
      </c>
      <c r="AS85" s="231"/>
      <c r="AT85" s="232" t="s">
        <v>80</v>
      </c>
      <c r="AU85" s="231"/>
      <c r="AV85" s="232" t="s">
        <v>80</v>
      </c>
      <c r="AW85" s="231"/>
      <c r="AX85" s="232" t="s">
        <v>80</v>
      </c>
      <c r="AY85" s="231"/>
      <c r="AZ85" s="232" t="s">
        <v>80</v>
      </c>
      <c r="BA85" s="231"/>
      <c r="BB85" s="232" t="s">
        <v>80</v>
      </c>
      <c r="BC85" s="231"/>
      <c r="BD85" s="232" t="s">
        <v>80</v>
      </c>
      <c r="BE85" s="231"/>
      <c r="BF85" s="232" t="s">
        <v>80</v>
      </c>
      <c r="BG85" s="231"/>
      <c r="BH85" s="232" t="s">
        <v>80</v>
      </c>
      <c r="BI85" s="231"/>
      <c r="BJ85" s="232" t="s">
        <v>80</v>
      </c>
      <c r="BK85" s="231"/>
      <c r="BL85" s="232" t="s">
        <v>80</v>
      </c>
      <c r="BM85" s="231"/>
      <c r="BN85" s="232" t="s">
        <v>80</v>
      </c>
      <c r="BO85" s="231"/>
    </row>
    <row r="86" spans="1:67" ht="12.75" x14ac:dyDescent="0.2">
      <c r="A86" s="141">
        <v>182</v>
      </c>
      <c r="B86" s="117" t="s">
        <v>988</v>
      </c>
      <c r="C86" s="111" t="s">
        <v>1010</v>
      </c>
      <c r="D86" s="110" t="s">
        <v>90</v>
      </c>
      <c r="E86" s="229">
        <v>2030</v>
      </c>
      <c r="F86" s="230" t="s">
        <v>80</v>
      </c>
      <c r="G86" s="231"/>
      <c r="H86" s="232" t="s">
        <v>80</v>
      </c>
      <c r="I86" s="231"/>
      <c r="J86" s="232" t="s">
        <v>80</v>
      </c>
      <c r="K86" s="231"/>
      <c r="L86" s="232" t="s">
        <v>80</v>
      </c>
      <c r="M86" s="231"/>
      <c r="N86" s="232" t="s">
        <v>80</v>
      </c>
      <c r="O86" s="231"/>
      <c r="P86" s="232" t="s">
        <v>80</v>
      </c>
      <c r="Q86" s="231"/>
      <c r="R86" s="232" t="s">
        <v>80</v>
      </c>
      <c r="S86" s="231"/>
      <c r="T86" s="232" t="s">
        <v>80</v>
      </c>
      <c r="U86" s="231"/>
      <c r="V86" s="232" t="s">
        <v>80</v>
      </c>
      <c r="W86" s="231"/>
      <c r="X86" s="232" t="s">
        <v>80</v>
      </c>
      <c r="Y86" s="231"/>
      <c r="Z86" s="232" t="s">
        <v>80</v>
      </c>
      <c r="AA86" s="231"/>
      <c r="AB86" s="232" t="s">
        <v>80</v>
      </c>
      <c r="AC86" s="231"/>
      <c r="AD86" s="237" t="s">
        <v>80</v>
      </c>
      <c r="AE86" s="238"/>
      <c r="AF86" s="232" t="s">
        <v>80</v>
      </c>
      <c r="AG86" s="231"/>
      <c r="AH86" s="232" t="s">
        <v>80</v>
      </c>
      <c r="AI86" s="231"/>
      <c r="AJ86" s="237" t="s">
        <v>80</v>
      </c>
      <c r="AK86" s="238"/>
      <c r="AL86" s="232" t="s">
        <v>80</v>
      </c>
      <c r="AM86" s="231"/>
      <c r="AN86" s="232" t="s">
        <v>80</v>
      </c>
      <c r="AO86" s="231"/>
      <c r="AP86" s="232" t="s">
        <v>80</v>
      </c>
      <c r="AQ86" s="231"/>
      <c r="AR86" s="232" t="s">
        <v>80</v>
      </c>
      <c r="AS86" s="231"/>
      <c r="AT86" s="232" t="s">
        <v>80</v>
      </c>
      <c r="AU86" s="231"/>
      <c r="AV86" s="232" t="s">
        <v>80</v>
      </c>
      <c r="AW86" s="231"/>
      <c r="AX86" s="232" t="s">
        <v>80</v>
      </c>
      <c r="AY86" s="231"/>
      <c r="AZ86" s="232" t="s">
        <v>80</v>
      </c>
      <c r="BA86" s="231"/>
      <c r="BB86" s="232" t="s">
        <v>80</v>
      </c>
      <c r="BC86" s="231"/>
      <c r="BD86" s="232" t="s">
        <v>80</v>
      </c>
      <c r="BE86" s="231"/>
      <c r="BF86" s="232" t="s">
        <v>80</v>
      </c>
      <c r="BG86" s="231"/>
      <c r="BH86" s="232" t="s">
        <v>80</v>
      </c>
      <c r="BI86" s="231"/>
      <c r="BJ86" s="232" t="s">
        <v>80</v>
      </c>
      <c r="BK86" s="231"/>
      <c r="BL86" s="232" t="s">
        <v>80</v>
      </c>
      <c r="BM86" s="231"/>
      <c r="BN86" s="232" t="s">
        <v>80</v>
      </c>
      <c r="BO86" s="231"/>
    </row>
    <row r="87" spans="1:67" ht="12.75" x14ac:dyDescent="0.2">
      <c r="A87" s="141">
        <v>183</v>
      </c>
      <c r="B87" s="117" t="s">
        <v>988</v>
      </c>
      <c r="C87" s="111" t="s">
        <v>1010</v>
      </c>
      <c r="D87" s="110" t="s">
        <v>90</v>
      </c>
      <c r="E87" s="229">
        <v>2050</v>
      </c>
      <c r="F87" s="230" t="s">
        <v>80</v>
      </c>
      <c r="G87" s="231"/>
      <c r="H87" s="232" t="s">
        <v>80</v>
      </c>
      <c r="I87" s="231"/>
      <c r="J87" s="232" t="s">
        <v>80</v>
      </c>
      <c r="K87" s="231"/>
      <c r="L87" s="232" t="s">
        <v>80</v>
      </c>
      <c r="M87" s="231"/>
      <c r="N87" s="232" t="s">
        <v>80</v>
      </c>
      <c r="O87" s="231"/>
      <c r="P87" s="232" t="s">
        <v>80</v>
      </c>
      <c r="Q87" s="231"/>
      <c r="R87" s="232" t="s">
        <v>80</v>
      </c>
      <c r="S87" s="231"/>
      <c r="T87" s="232" t="s">
        <v>80</v>
      </c>
      <c r="U87" s="231"/>
      <c r="V87" s="232" t="s">
        <v>80</v>
      </c>
      <c r="W87" s="231"/>
      <c r="X87" s="232" t="s">
        <v>80</v>
      </c>
      <c r="Y87" s="231"/>
      <c r="Z87" s="232" t="s">
        <v>80</v>
      </c>
      <c r="AA87" s="231"/>
      <c r="AB87" s="232" t="s">
        <v>80</v>
      </c>
      <c r="AC87" s="231"/>
      <c r="AD87" s="237" t="s">
        <v>80</v>
      </c>
      <c r="AE87" s="238"/>
      <c r="AF87" s="232" t="s">
        <v>80</v>
      </c>
      <c r="AG87" s="231"/>
      <c r="AH87" s="232" t="s">
        <v>80</v>
      </c>
      <c r="AI87" s="231"/>
      <c r="AJ87" s="237" t="s">
        <v>80</v>
      </c>
      <c r="AK87" s="238"/>
      <c r="AL87" s="232" t="s">
        <v>80</v>
      </c>
      <c r="AM87" s="231"/>
      <c r="AN87" s="232" t="s">
        <v>80</v>
      </c>
      <c r="AO87" s="231"/>
      <c r="AP87" s="232" t="s">
        <v>80</v>
      </c>
      <c r="AQ87" s="231"/>
      <c r="AR87" s="232" t="s">
        <v>80</v>
      </c>
      <c r="AS87" s="231"/>
      <c r="AT87" s="232" t="s">
        <v>80</v>
      </c>
      <c r="AU87" s="231"/>
      <c r="AV87" s="232" t="s">
        <v>80</v>
      </c>
      <c r="AW87" s="231"/>
      <c r="AX87" s="232" t="s">
        <v>80</v>
      </c>
      <c r="AY87" s="231"/>
      <c r="AZ87" s="232" t="s">
        <v>80</v>
      </c>
      <c r="BA87" s="231"/>
      <c r="BB87" s="232" t="s">
        <v>80</v>
      </c>
      <c r="BC87" s="231"/>
      <c r="BD87" s="232" t="s">
        <v>80</v>
      </c>
      <c r="BE87" s="231"/>
      <c r="BF87" s="232" t="s">
        <v>80</v>
      </c>
      <c r="BG87" s="231"/>
      <c r="BH87" s="232" t="s">
        <v>80</v>
      </c>
      <c r="BI87" s="231"/>
      <c r="BJ87" s="232" t="s">
        <v>80</v>
      </c>
      <c r="BK87" s="231"/>
      <c r="BL87" s="232" t="s">
        <v>80</v>
      </c>
      <c r="BM87" s="231"/>
      <c r="BN87" s="232" t="s">
        <v>80</v>
      </c>
      <c r="BO87" s="231"/>
    </row>
    <row r="88" spans="1:67" ht="12.75" x14ac:dyDescent="0.2">
      <c r="A88" s="163">
        <v>184</v>
      </c>
      <c r="B88" s="147" t="s">
        <v>988</v>
      </c>
      <c r="C88" s="131" t="s">
        <v>1010</v>
      </c>
      <c r="D88" s="130" t="s">
        <v>863</v>
      </c>
      <c r="E88" s="239" t="s">
        <v>940</v>
      </c>
      <c r="F88" s="240" t="s">
        <v>80</v>
      </c>
      <c r="G88" s="241"/>
      <c r="H88" s="242" t="s">
        <v>80</v>
      </c>
      <c r="I88" s="241"/>
      <c r="J88" s="242" t="s">
        <v>80</v>
      </c>
      <c r="K88" s="241"/>
      <c r="L88" s="242" t="s">
        <v>80</v>
      </c>
      <c r="M88" s="241"/>
      <c r="N88" s="242" t="s">
        <v>80</v>
      </c>
      <c r="O88" s="241"/>
      <c r="P88" s="242" t="s">
        <v>80</v>
      </c>
      <c r="Q88" s="241"/>
      <c r="R88" s="242" t="s">
        <v>80</v>
      </c>
      <c r="S88" s="241"/>
      <c r="T88" s="242" t="s">
        <v>80</v>
      </c>
      <c r="U88" s="241"/>
      <c r="V88" s="242" t="s">
        <v>80</v>
      </c>
      <c r="W88" s="241"/>
      <c r="X88" s="242" t="s">
        <v>80</v>
      </c>
      <c r="Y88" s="241"/>
      <c r="Z88" s="242" t="s">
        <v>80</v>
      </c>
      <c r="AA88" s="241"/>
      <c r="AB88" s="242" t="s">
        <v>80</v>
      </c>
      <c r="AC88" s="241"/>
      <c r="AD88" s="243" t="s">
        <v>80</v>
      </c>
      <c r="AE88" s="244"/>
      <c r="AF88" s="242" t="s">
        <v>80</v>
      </c>
      <c r="AG88" s="241"/>
      <c r="AH88" s="242" t="s">
        <v>80</v>
      </c>
      <c r="AI88" s="241"/>
      <c r="AJ88" s="243" t="s">
        <v>80</v>
      </c>
      <c r="AK88" s="244"/>
      <c r="AL88" s="242" t="s">
        <v>80</v>
      </c>
      <c r="AM88" s="241"/>
      <c r="AN88" s="242" t="s">
        <v>80</v>
      </c>
      <c r="AO88" s="241"/>
      <c r="AP88" s="242" t="s">
        <v>80</v>
      </c>
      <c r="AQ88" s="241"/>
      <c r="AR88" s="242" t="s">
        <v>80</v>
      </c>
      <c r="AS88" s="241"/>
      <c r="AT88" s="242" t="s">
        <v>80</v>
      </c>
      <c r="AU88" s="241"/>
      <c r="AV88" s="242" t="s">
        <v>80</v>
      </c>
      <c r="AW88" s="241"/>
      <c r="AX88" s="242" t="s">
        <v>80</v>
      </c>
      <c r="AY88" s="241"/>
      <c r="AZ88" s="242" t="s">
        <v>80</v>
      </c>
      <c r="BA88" s="241"/>
      <c r="BB88" s="242" t="s">
        <v>80</v>
      </c>
      <c r="BC88" s="241"/>
      <c r="BD88" s="242" t="s">
        <v>80</v>
      </c>
      <c r="BE88" s="241"/>
      <c r="BF88" s="242" t="s">
        <v>80</v>
      </c>
      <c r="BG88" s="241"/>
      <c r="BH88" s="242" t="s">
        <v>80</v>
      </c>
      <c r="BI88" s="241"/>
      <c r="BJ88" s="254" t="s">
        <v>80</v>
      </c>
      <c r="BK88" s="255"/>
      <c r="BL88" s="242" t="s">
        <v>80</v>
      </c>
      <c r="BM88" s="241"/>
      <c r="BN88" s="242" t="s">
        <v>80</v>
      </c>
      <c r="BO88" s="241"/>
    </row>
    <row r="89" spans="1:67" ht="12.75" x14ac:dyDescent="0.2">
      <c r="A89" s="141">
        <v>185</v>
      </c>
      <c r="B89" s="117" t="s">
        <v>988</v>
      </c>
      <c r="C89" s="111" t="s">
        <v>1011</v>
      </c>
      <c r="D89" s="110" t="s">
        <v>90</v>
      </c>
      <c r="E89" s="229" t="s">
        <v>204</v>
      </c>
      <c r="F89" s="230" t="s">
        <v>80</v>
      </c>
      <c r="G89" s="231"/>
      <c r="H89" s="232" t="s">
        <v>80</v>
      </c>
      <c r="I89" s="231"/>
      <c r="J89" s="232" t="s">
        <v>80</v>
      </c>
      <c r="K89" s="231"/>
      <c r="L89" s="232" t="s">
        <v>80</v>
      </c>
      <c r="M89" s="231"/>
      <c r="N89" s="232" t="s">
        <v>80</v>
      </c>
      <c r="O89" s="231"/>
      <c r="P89" s="232" t="s">
        <v>80</v>
      </c>
      <c r="Q89" s="231"/>
      <c r="R89" s="232" t="s">
        <v>80</v>
      </c>
      <c r="S89" s="231"/>
      <c r="T89" s="232" t="s">
        <v>80</v>
      </c>
      <c r="U89" s="231"/>
      <c r="V89" s="232" t="s">
        <v>80</v>
      </c>
      <c r="W89" s="231"/>
      <c r="X89" s="232" t="s">
        <v>80</v>
      </c>
      <c r="Y89" s="231"/>
      <c r="Z89" s="232" t="s">
        <v>80</v>
      </c>
      <c r="AA89" s="231"/>
      <c r="AB89" s="232" t="s">
        <v>80</v>
      </c>
      <c r="AC89" s="231"/>
      <c r="AD89" s="237" t="s">
        <v>80</v>
      </c>
      <c r="AE89" s="238"/>
      <c r="AF89" s="232" t="s">
        <v>80</v>
      </c>
      <c r="AG89" s="231"/>
      <c r="AH89" s="232" t="s">
        <v>80</v>
      </c>
      <c r="AI89" s="231"/>
      <c r="AJ89" s="237" t="s">
        <v>80</v>
      </c>
      <c r="AK89" s="238"/>
      <c r="AL89" s="232" t="s">
        <v>80</v>
      </c>
      <c r="AM89" s="231"/>
      <c r="AN89" s="232" t="s">
        <v>80</v>
      </c>
      <c r="AO89" s="231"/>
      <c r="AP89" s="232" t="s">
        <v>80</v>
      </c>
      <c r="AQ89" s="231"/>
      <c r="AR89" s="232" t="s">
        <v>80</v>
      </c>
      <c r="AS89" s="231"/>
      <c r="AT89" s="232" t="s">
        <v>80</v>
      </c>
      <c r="AU89" s="231"/>
      <c r="AV89" s="232" t="s">
        <v>80</v>
      </c>
      <c r="AW89" s="231"/>
      <c r="AX89" s="232" t="s">
        <v>80</v>
      </c>
      <c r="AY89" s="231"/>
      <c r="AZ89" s="232" t="s">
        <v>80</v>
      </c>
      <c r="BA89" s="231"/>
      <c r="BB89" s="232" t="s">
        <v>80</v>
      </c>
      <c r="BC89" s="231"/>
      <c r="BD89" s="232" t="s">
        <v>80</v>
      </c>
      <c r="BE89" s="231"/>
      <c r="BF89" s="232" t="s">
        <v>80</v>
      </c>
      <c r="BG89" s="231"/>
      <c r="BH89" s="232" t="s">
        <v>80</v>
      </c>
      <c r="BI89" s="231"/>
      <c r="BJ89" s="232" t="s">
        <v>80</v>
      </c>
      <c r="BK89" s="231"/>
      <c r="BL89" s="232" t="s">
        <v>80</v>
      </c>
      <c r="BM89" s="231"/>
      <c r="BN89" s="232" t="s">
        <v>80</v>
      </c>
      <c r="BO89" s="231"/>
    </row>
    <row r="90" spans="1:67" ht="12.75" x14ac:dyDescent="0.2">
      <c r="A90" s="141">
        <v>186</v>
      </c>
      <c r="B90" s="117" t="s">
        <v>988</v>
      </c>
      <c r="C90" s="111" t="s">
        <v>1011</v>
      </c>
      <c r="D90" s="110" t="s">
        <v>90</v>
      </c>
      <c r="E90" s="229" t="s">
        <v>935</v>
      </c>
      <c r="F90" s="230" t="s">
        <v>80</v>
      </c>
      <c r="G90" s="231"/>
      <c r="H90" s="232" t="s">
        <v>80</v>
      </c>
      <c r="I90" s="231"/>
      <c r="J90" s="232" t="s">
        <v>80</v>
      </c>
      <c r="K90" s="231"/>
      <c r="L90" s="232" t="s">
        <v>80</v>
      </c>
      <c r="M90" s="231"/>
      <c r="N90" s="232" t="s">
        <v>80</v>
      </c>
      <c r="O90" s="231"/>
      <c r="P90" s="232" t="s">
        <v>80</v>
      </c>
      <c r="Q90" s="231"/>
      <c r="R90" s="232" t="s">
        <v>80</v>
      </c>
      <c r="S90" s="231"/>
      <c r="T90" s="232" t="s">
        <v>80</v>
      </c>
      <c r="U90" s="231"/>
      <c r="V90" s="232" t="s">
        <v>80</v>
      </c>
      <c r="W90" s="231"/>
      <c r="X90" s="232" t="s">
        <v>80</v>
      </c>
      <c r="Y90" s="231"/>
      <c r="Z90" s="232" t="s">
        <v>80</v>
      </c>
      <c r="AA90" s="231"/>
      <c r="AB90" s="232" t="s">
        <v>80</v>
      </c>
      <c r="AC90" s="231"/>
      <c r="AD90" s="237" t="s">
        <v>80</v>
      </c>
      <c r="AE90" s="238"/>
      <c r="AF90" s="232" t="s">
        <v>80</v>
      </c>
      <c r="AG90" s="231"/>
      <c r="AH90" s="232" t="s">
        <v>80</v>
      </c>
      <c r="AI90" s="231"/>
      <c r="AJ90" s="237" t="s">
        <v>80</v>
      </c>
      <c r="AK90" s="238"/>
      <c r="AL90" s="232" t="s">
        <v>80</v>
      </c>
      <c r="AM90" s="231"/>
      <c r="AN90" s="232" t="s">
        <v>80</v>
      </c>
      <c r="AO90" s="231"/>
      <c r="AP90" s="232" t="s">
        <v>80</v>
      </c>
      <c r="AQ90" s="231"/>
      <c r="AR90" s="232" t="s">
        <v>80</v>
      </c>
      <c r="AS90" s="231"/>
      <c r="AT90" s="232" t="s">
        <v>80</v>
      </c>
      <c r="AU90" s="231"/>
      <c r="AV90" s="232" t="s">
        <v>80</v>
      </c>
      <c r="AW90" s="231"/>
      <c r="AX90" s="232" t="s">
        <v>80</v>
      </c>
      <c r="AY90" s="231"/>
      <c r="AZ90" s="232" t="s">
        <v>80</v>
      </c>
      <c r="BA90" s="231"/>
      <c r="BB90" s="232" t="s">
        <v>80</v>
      </c>
      <c r="BC90" s="231"/>
      <c r="BD90" s="232" t="s">
        <v>80</v>
      </c>
      <c r="BE90" s="231"/>
      <c r="BF90" s="232" t="s">
        <v>80</v>
      </c>
      <c r="BG90" s="231"/>
      <c r="BH90" s="232" t="s">
        <v>80</v>
      </c>
      <c r="BI90" s="231"/>
      <c r="BJ90" s="232" t="s">
        <v>80</v>
      </c>
      <c r="BK90" s="231"/>
      <c r="BL90" s="232" t="s">
        <v>80</v>
      </c>
      <c r="BM90" s="231"/>
      <c r="BN90" s="232" t="s">
        <v>80</v>
      </c>
      <c r="BO90" s="231"/>
    </row>
    <row r="91" spans="1:67" ht="12.75" x14ac:dyDescent="0.2">
      <c r="A91" s="141">
        <v>187</v>
      </c>
      <c r="B91" s="117" t="s">
        <v>988</v>
      </c>
      <c r="C91" s="111" t="s">
        <v>1011</v>
      </c>
      <c r="D91" s="110" t="s">
        <v>90</v>
      </c>
      <c r="E91" s="229" t="s">
        <v>686</v>
      </c>
      <c r="F91" s="230" t="s">
        <v>80</v>
      </c>
      <c r="G91" s="231"/>
      <c r="H91" s="232" t="s">
        <v>80</v>
      </c>
      <c r="I91" s="231"/>
      <c r="J91" s="232" t="s">
        <v>80</v>
      </c>
      <c r="K91" s="231"/>
      <c r="L91" s="232" t="s">
        <v>80</v>
      </c>
      <c r="M91" s="231"/>
      <c r="N91" s="232" t="s">
        <v>80</v>
      </c>
      <c r="O91" s="231"/>
      <c r="P91" s="232" t="s">
        <v>80</v>
      </c>
      <c r="Q91" s="231"/>
      <c r="R91" s="232" t="s">
        <v>80</v>
      </c>
      <c r="S91" s="231"/>
      <c r="T91" s="232" t="s">
        <v>80</v>
      </c>
      <c r="U91" s="231"/>
      <c r="V91" s="232" t="s">
        <v>80</v>
      </c>
      <c r="W91" s="231"/>
      <c r="X91" s="232" t="s">
        <v>80</v>
      </c>
      <c r="Y91" s="231"/>
      <c r="Z91" s="232" t="s">
        <v>80</v>
      </c>
      <c r="AA91" s="231"/>
      <c r="AB91" s="232" t="s">
        <v>80</v>
      </c>
      <c r="AC91" s="231"/>
      <c r="AD91" s="237" t="s">
        <v>80</v>
      </c>
      <c r="AE91" s="238"/>
      <c r="AF91" s="232" t="s">
        <v>80</v>
      </c>
      <c r="AG91" s="231"/>
      <c r="AH91" s="232" t="s">
        <v>80</v>
      </c>
      <c r="AI91" s="231"/>
      <c r="AJ91" s="237" t="s">
        <v>80</v>
      </c>
      <c r="AK91" s="238"/>
      <c r="AL91" s="232" t="s">
        <v>80</v>
      </c>
      <c r="AM91" s="231"/>
      <c r="AN91" s="232" t="s">
        <v>80</v>
      </c>
      <c r="AO91" s="231"/>
      <c r="AP91" s="232" t="s">
        <v>80</v>
      </c>
      <c r="AQ91" s="231"/>
      <c r="AR91" s="232" t="s">
        <v>80</v>
      </c>
      <c r="AS91" s="231"/>
      <c r="AT91" s="232" t="s">
        <v>80</v>
      </c>
      <c r="AU91" s="231"/>
      <c r="AV91" s="232" t="s">
        <v>80</v>
      </c>
      <c r="AW91" s="231"/>
      <c r="AX91" s="232" t="s">
        <v>80</v>
      </c>
      <c r="AY91" s="231"/>
      <c r="AZ91" s="232" t="s">
        <v>80</v>
      </c>
      <c r="BA91" s="231"/>
      <c r="BB91" s="232" t="s">
        <v>80</v>
      </c>
      <c r="BC91" s="231"/>
      <c r="BD91" s="232" t="s">
        <v>80</v>
      </c>
      <c r="BE91" s="231"/>
      <c r="BF91" s="232" t="s">
        <v>80</v>
      </c>
      <c r="BG91" s="231"/>
      <c r="BH91" s="232" t="s">
        <v>80</v>
      </c>
      <c r="BI91" s="231"/>
      <c r="BJ91" s="232" t="s">
        <v>80</v>
      </c>
      <c r="BK91" s="231"/>
      <c r="BL91" s="232" t="s">
        <v>80</v>
      </c>
      <c r="BM91" s="231"/>
      <c r="BN91" s="232" t="s">
        <v>80</v>
      </c>
      <c r="BO91" s="231"/>
    </row>
    <row r="92" spans="1:67" ht="12.75" x14ac:dyDescent="0.2">
      <c r="A92" s="141">
        <v>188</v>
      </c>
      <c r="B92" s="117" t="s">
        <v>988</v>
      </c>
      <c r="C92" s="111" t="s">
        <v>1012</v>
      </c>
      <c r="D92" s="110" t="s">
        <v>863</v>
      </c>
      <c r="E92" s="229" t="s">
        <v>938</v>
      </c>
      <c r="F92" s="230" t="s">
        <v>80</v>
      </c>
      <c r="G92" s="231"/>
      <c r="H92" s="232" t="s">
        <v>80</v>
      </c>
      <c r="I92" s="231"/>
      <c r="J92" s="232" t="s">
        <v>80</v>
      </c>
      <c r="K92" s="231"/>
      <c r="L92" s="232" t="s">
        <v>80</v>
      </c>
      <c r="M92" s="231"/>
      <c r="N92" s="232" t="s">
        <v>80</v>
      </c>
      <c r="O92" s="231"/>
      <c r="P92" s="232" t="s">
        <v>80</v>
      </c>
      <c r="Q92" s="231"/>
      <c r="R92" s="232" t="s">
        <v>80</v>
      </c>
      <c r="S92" s="231"/>
      <c r="T92" s="232" t="s">
        <v>80</v>
      </c>
      <c r="U92" s="231"/>
      <c r="V92" s="232" t="s">
        <v>80</v>
      </c>
      <c r="W92" s="231"/>
      <c r="X92" s="232" t="s">
        <v>80</v>
      </c>
      <c r="Y92" s="231"/>
      <c r="Z92" s="232" t="s">
        <v>80</v>
      </c>
      <c r="AA92" s="231"/>
      <c r="AB92" s="232" t="s">
        <v>80</v>
      </c>
      <c r="AC92" s="231"/>
      <c r="AD92" s="237" t="s">
        <v>80</v>
      </c>
      <c r="AE92" s="238"/>
      <c r="AF92" s="232" t="s">
        <v>80</v>
      </c>
      <c r="AG92" s="231"/>
      <c r="AH92" s="232" t="s">
        <v>80</v>
      </c>
      <c r="AI92" s="231"/>
      <c r="AJ92" s="237" t="s">
        <v>80</v>
      </c>
      <c r="AK92" s="238"/>
      <c r="AL92" s="232" t="s">
        <v>80</v>
      </c>
      <c r="AM92" s="231"/>
      <c r="AN92" s="232" t="s">
        <v>80</v>
      </c>
      <c r="AO92" s="231"/>
      <c r="AP92" s="232" t="s">
        <v>80</v>
      </c>
      <c r="AQ92" s="231"/>
      <c r="AR92" s="232" t="s">
        <v>80</v>
      </c>
      <c r="AS92" s="231"/>
      <c r="AT92" s="232" t="s">
        <v>80</v>
      </c>
      <c r="AU92" s="231"/>
      <c r="AV92" s="232" t="s">
        <v>80</v>
      </c>
      <c r="AW92" s="231"/>
      <c r="AX92" s="232" t="s">
        <v>80</v>
      </c>
      <c r="AY92" s="231"/>
      <c r="AZ92" s="232" t="s">
        <v>80</v>
      </c>
      <c r="BA92" s="231"/>
      <c r="BB92" s="232" t="s">
        <v>80</v>
      </c>
      <c r="BC92" s="231"/>
      <c r="BD92" s="232" t="s">
        <v>80</v>
      </c>
      <c r="BE92" s="231"/>
      <c r="BF92" s="232" t="s">
        <v>80</v>
      </c>
      <c r="BG92" s="231"/>
      <c r="BH92" s="232" t="s">
        <v>80</v>
      </c>
      <c r="BI92" s="231"/>
      <c r="BJ92" s="232" t="s">
        <v>80</v>
      </c>
      <c r="BK92" s="231"/>
      <c r="BL92" s="232" t="s">
        <v>80</v>
      </c>
      <c r="BM92" s="231"/>
      <c r="BN92" s="232" t="s">
        <v>80</v>
      </c>
      <c r="BO92" s="231"/>
    </row>
    <row r="93" spans="1:67" ht="12.75" x14ac:dyDescent="0.2">
      <c r="A93" s="141">
        <v>189</v>
      </c>
      <c r="B93" s="117" t="s">
        <v>988</v>
      </c>
      <c r="C93" s="111" t="s">
        <v>1013</v>
      </c>
      <c r="D93" s="110" t="s">
        <v>90</v>
      </c>
      <c r="E93" s="229">
        <v>2025</v>
      </c>
      <c r="F93" s="230" t="s">
        <v>80</v>
      </c>
      <c r="G93" s="231"/>
      <c r="H93" s="232" t="s">
        <v>80</v>
      </c>
      <c r="I93" s="231"/>
      <c r="J93" s="232" t="s">
        <v>80</v>
      </c>
      <c r="K93" s="231"/>
      <c r="L93" s="232" t="s">
        <v>80</v>
      </c>
      <c r="M93" s="231"/>
      <c r="N93" s="232" t="s">
        <v>80</v>
      </c>
      <c r="O93" s="231"/>
      <c r="P93" s="232" t="s">
        <v>80</v>
      </c>
      <c r="Q93" s="231"/>
      <c r="R93" s="232" t="s">
        <v>80</v>
      </c>
      <c r="S93" s="231"/>
      <c r="T93" s="232" t="s">
        <v>80</v>
      </c>
      <c r="U93" s="231"/>
      <c r="V93" s="232" t="s">
        <v>80</v>
      </c>
      <c r="W93" s="231"/>
      <c r="X93" s="232" t="s">
        <v>80</v>
      </c>
      <c r="Y93" s="231"/>
      <c r="Z93" s="232" t="s">
        <v>80</v>
      </c>
      <c r="AA93" s="231"/>
      <c r="AB93" s="232" t="s">
        <v>80</v>
      </c>
      <c r="AC93" s="231"/>
      <c r="AD93" s="237" t="s">
        <v>80</v>
      </c>
      <c r="AE93" s="238"/>
      <c r="AF93" s="232" t="s">
        <v>80</v>
      </c>
      <c r="AG93" s="231"/>
      <c r="AH93" s="232" t="s">
        <v>80</v>
      </c>
      <c r="AI93" s="231"/>
      <c r="AJ93" s="237" t="s">
        <v>80</v>
      </c>
      <c r="AK93" s="238"/>
      <c r="AL93" s="232" t="s">
        <v>80</v>
      </c>
      <c r="AM93" s="231"/>
      <c r="AN93" s="232" t="s">
        <v>80</v>
      </c>
      <c r="AO93" s="231"/>
      <c r="AP93" s="232" t="s">
        <v>80</v>
      </c>
      <c r="AQ93" s="231"/>
      <c r="AR93" s="232" t="s">
        <v>80</v>
      </c>
      <c r="AS93" s="231"/>
      <c r="AT93" s="232" t="s">
        <v>80</v>
      </c>
      <c r="AU93" s="231"/>
      <c r="AV93" s="232" t="s">
        <v>80</v>
      </c>
      <c r="AW93" s="231"/>
      <c r="AX93" s="232" t="s">
        <v>80</v>
      </c>
      <c r="AY93" s="231"/>
      <c r="AZ93" s="232" t="s">
        <v>80</v>
      </c>
      <c r="BA93" s="231"/>
      <c r="BB93" s="232" t="s">
        <v>80</v>
      </c>
      <c r="BC93" s="231"/>
      <c r="BD93" s="232" t="s">
        <v>80</v>
      </c>
      <c r="BE93" s="231"/>
      <c r="BF93" s="232" t="s">
        <v>80</v>
      </c>
      <c r="BG93" s="231"/>
      <c r="BH93" s="232" t="s">
        <v>80</v>
      </c>
      <c r="BI93" s="231"/>
      <c r="BJ93" s="232" t="s">
        <v>80</v>
      </c>
      <c r="BK93" s="231"/>
      <c r="BL93" s="232" t="s">
        <v>80</v>
      </c>
      <c r="BM93" s="231"/>
      <c r="BN93" s="232" t="s">
        <v>80</v>
      </c>
      <c r="BO93" s="231"/>
    </row>
    <row r="94" spans="1:67" ht="12.75" x14ac:dyDescent="0.2">
      <c r="A94" s="141">
        <v>190</v>
      </c>
      <c r="B94" s="117" t="s">
        <v>988</v>
      </c>
      <c r="C94" s="111" t="s">
        <v>1013</v>
      </c>
      <c r="D94" s="110" t="s">
        <v>90</v>
      </c>
      <c r="E94" s="229">
        <v>2030</v>
      </c>
      <c r="F94" s="230" t="s">
        <v>80</v>
      </c>
      <c r="G94" s="231"/>
      <c r="H94" s="232" t="s">
        <v>80</v>
      </c>
      <c r="I94" s="231"/>
      <c r="J94" s="232" t="s">
        <v>80</v>
      </c>
      <c r="K94" s="231"/>
      <c r="L94" s="232" t="s">
        <v>80</v>
      </c>
      <c r="M94" s="231"/>
      <c r="N94" s="232" t="s">
        <v>80</v>
      </c>
      <c r="O94" s="231"/>
      <c r="P94" s="232" t="s">
        <v>80</v>
      </c>
      <c r="Q94" s="231"/>
      <c r="R94" s="232" t="s">
        <v>80</v>
      </c>
      <c r="S94" s="231"/>
      <c r="T94" s="232" t="s">
        <v>80</v>
      </c>
      <c r="U94" s="231"/>
      <c r="V94" s="232" t="s">
        <v>80</v>
      </c>
      <c r="W94" s="231"/>
      <c r="X94" s="232" t="s">
        <v>80</v>
      </c>
      <c r="Y94" s="231"/>
      <c r="Z94" s="232" t="s">
        <v>80</v>
      </c>
      <c r="AA94" s="231"/>
      <c r="AB94" s="232" t="s">
        <v>80</v>
      </c>
      <c r="AC94" s="231"/>
      <c r="AD94" s="237" t="s">
        <v>80</v>
      </c>
      <c r="AE94" s="238"/>
      <c r="AF94" s="232" t="s">
        <v>80</v>
      </c>
      <c r="AG94" s="231"/>
      <c r="AH94" s="232" t="s">
        <v>80</v>
      </c>
      <c r="AI94" s="231"/>
      <c r="AJ94" s="237" t="s">
        <v>80</v>
      </c>
      <c r="AK94" s="238"/>
      <c r="AL94" s="232" t="s">
        <v>80</v>
      </c>
      <c r="AM94" s="231"/>
      <c r="AN94" s="232" t="s">
        <v>80</v>
      </c>
      <c r="AO94" s="231"/>
      <c r="AP94" s="232" t="s">
        <v>80</v>
      </c>
      <c r="AQ94" s="231"/>
      <c r="AR94" s="232" t="s">
        <v>80</v>
      </c>
      <c r="AS94" s="231"/>
      <c r="AT94" s="232" t="s">
        <v>80</v>
      </c>
      <c r="AU94" s="231"/>
      <c r="AV94" s="232" t="s">
        <v>80</v>
      </c>
      <c r="AW94" s="231"/>
      <c r="AX94" s="232" t="s">
        <v>80</v>
      </c>
      <c r="AY94" s="231"/>
      <c r="AZ94" s="232" t="s">
        <v>80</v>
      </c>
      <c r="BA94" s="231"/>
      <c r="BB94" s="232" t="s">
        <v>80</v>
      </c>
      <c r="BC94" s="231"/>
      <c r="BD94" s="232" t="s">
        <v>80</v>
      </c>
      <c r="BE94" s="231"/>
      <c r="BF94" s="232" t="s">
        <v>80</v>
      </c>
      <c r="BG94" s="231"/>
      <c r="BH94" s="232" t="s">
        <v>80</v>
      </c>
      <c r="BI94" s="231"/>
      <c r="BJ94" s="232" t="s">
        <v>80</v>
      </c>
      <c r="BK94" s="231"/>
      <c r="BL94" s="232" t="s">
        <v>80</v>
      </c>
      <c r="BM94" s="231"/>
      <c r="BN94" s="232" t="s">
        <v>80</v>
      </c>
      <c r="BO94" s="231"/>
    </row>
    <row r="95" spans="1:67" ht="12.75" x14ac:dyDescent="0.2">
      <c r="A95" s="141">
        <v>191</v>
      </c>
      <c r="B95" s="117" t="s">
        <v>988</v>
      </c>
      <c r="C95" s="111" t="s">
        <v>1013</v>
      </c>
      <c r="D95" s="110" t="s">
        <v>90</v>
      </c>
      <c r="E95" s="229">
        <v>2050</v>
      </c>
      <c r="F95" s="230" t="s">
        <v>80</v>
      </c>
      <c r="G95" s="231"/>
      <c r="H95" s="232" t="s">
        <v>80</v>
      </c>
      <c r="I95" s="231"/>
      <c r="J95" s="232" t="s">
        <v>80</v>
      </c>
      <c r="K95" s="231"/>
      <c r="L95" s="232" t="s">
        <v>80</v>
      </c>
      <c r="M95" s="231"/>
      <c r="N95" s="232" t="s">
        <v>80</v>
      </c>
      <c r="O95" s="231"/>
      <c r="P95" s="232" t="s">
        <v>80</v>
      </c>
      <c r="Q95" s="231"/>
      <c r="R95" s="232" t="s">
        <v>80</v>
      </c>
      <c r="S95" s="231"/>
      <c r="T95" s="232" t="s">
        <v>80</v>
      </c>
      <c r="U95" s="231"/>
      <c r="V95" s="232" t="s">
        <v>80</v>
      </c>
      <c r="W95" s="231"/>
      <c r="X95" s="232" t="s">
        <v>80</v>
      </c>
      <c r="Y95" s="231"/>
      <c r="Z95" s="232" t="s">
        <v>80</v>
      </c>
      <c r="AA95" s="231"/>
      <c r="AB95" s="232" t="s">
        <v>80</v>
      </c>
      <c r="AC95" s="231"/>
      <c r="AD95" s="237" t="s">
        <v>80</v>
      </c>
      <c r="AE95" s="238"/>
      <c r="AF95" s="232" t="s">
        <v>80</v>
      </c>
      <c r="AG95" s="231"/>
      <c r="AH95" s="232" t="s">
        <v>80</v>
      </c>
      <c r="AI95" s="231"/>
      <c r="AJ95" s="237" t="s">
        <v>80</v>
      </c>
      <c r="AK95" s="238"/>
      <c r="AL95" s="232" t="s">
        <v>80</v>
      </c>
      <c r="AM95" s="231"/>
      <c r="AN95" s="232" t="s">
        <v>80</v>
      </c>
      <c r="AO95" s="231"/>
      <c r="AP95" s="232" t="s">
        <v>80</v>
      </c>
      <c r="AQ95" s="231"/>
      <c r="AR95" s="232" t="s">
        <v>80</v>
      </c>
      <c r="AS95" s="231"/>
      <c r="AT95" s="232" t="s">
        <v>80</v>
      </c>
      <c r="AU95" s="231"/>
      <c r="AV95" s="232" t="s">
        <v>80</v>
      </c>
      <c r="AW95" s="231"/>
      <c r="AX95" s="232" t="s">
        <v>80</v>
      </c>
      <c r="AY95" s="231"/>
      <c r="AZ95" s="232" t="s">
        <v>80</v>
      </c>
      <c r="BA95" s="231"/>
      <c r="BB95" s="232" t="s">
        <v>80</v>
      </c>
      <c r="BC95" s="231"/>
      <c r="BD95" s="232" t="s">
        <v>80</v>
      </c>
      <c r="BE95" s="231"/>
      <c r="BF95" s="232" t="s">
        <v>80</v>
      </c>
      <c r="BG95" s="231"/>
      <c r="BH95" s="232" t="s">
        <v>80</v>
      </c>
      <c r="BI95" s="231"/>
      <c r="BJ95" s="232" t="s">
        <v>80</v>
      </c>
      <c r="BK95" s="231"/>
      <c r="BL95" s="232" t="s">
        <v>80</v>
      </c>
      <c r="BM95" s="231"/>
      <c r="BN95" s="232" t="s">
        <v>80</v>
      </c>
      <c r="BO95" s="231"/>
    </row>
    <row r="96" spans="1:67" ht="12.75" x14ac:dyDescent="0.2">
      <c r="A96" s="163">
        <v>192</v>
      </c>
      <c r="B96" s="147" t="s">
        <v>988</v>
      </c>
      <c r="C96" s="131" t="s">
        <v>1013</v>
      </c>
      <c r="D96" s="130" t="s">
        <v>863</v>
      </c>
      <c r="E96" s="239" t="s">
        <v>940</v>
      </c>
      <c r="F96" s="240" t="s">
        <v>80</v>
      </c>
      <c r="G96" s="241"/>
      <c r="H96" s="242" t="s">
        <v>80</v>
      </c>
      <c r="I96" s="241"/>
      <c r="J96" s="242" t="s">
        <v>80</v>
      </c>
      <c r="K96" s="241"/>
      <c r="L96" s="242" t="s">
        <v>80</v>
      </c>
      <c r="M96" s="241"/>
      <c r="N96" s="242" t="s">
        <v>80</v>
      </c>
      <c r="O96" s="241"/>
      <c r="P96" s="242" t="s">
        <v>80</v>
      </c>
      <c r="Q96" s="241"/>
      <c r="R96" s="242" t="s">
        <v>80</v>
      </c>
      <c r="S96" s="241"/>
      <c r="T96" s="242" t="s">
        <v>80</v>
      </c>
      <c r="U96" s="241"/>
      <c r="V96" s="242" t="s">
        <v>80</v>
      </c>
      <c r="W96" s="241"/>
      <c r="X96" s="242" t="s">
        <v>80</v>
      </c>
      <c r="Y96" s="241"/>
      <c r="Z96" s="242" t="s">
        <v>80</v>
      </c>
      <c r="AA96" s="241"/>
      <c r="AB96" s="242" t="s">
        <v>80</v>
      </c>
      <c r="AC96" s="241"/>
      <c r="AD96" s="243" t="s">
        <v>80</v>
      </c>
      <c r="AE96" s="244"/>
      <c r="AF96" s="242" t="s">
        <v>80</v>
      </c>
      <c r="AG96" s="241"/>
      <c r="AH96" s="242" t="s">
        <v>80</v>
      </c>
      <c r="AI96" s="241"/>
      <c r="AJ96" s="243" t="s">
        <v>80</v>
      </c>
      <c r="AK96" s="244"/>
      <c r="AL96" s="242" t="s">
        <v>80</v>
      </c>
      <c r="AM96" s="241"/>
      <c r="AN96" s="242" t="s">
        <v>80</v>
      </c>
      <c r="AO96" s="241"/>
      <c r="AP96" s="242" t="s">
        <v>80</v>
      </c>
      <c r="AQ96" s="241"/>
      <c r="AR96" s="242" t="s">
        <v>80</v>
      </c>
      <c r="AS96" s="241"/>
      <c r="AT96" s="242" t="s">
        <v>80</v>
      </c>
      <c r="AU96" s="241"/>
      <c r="AV96" s="242" t="s">
        <v>80</v>
      </c>
      <c r="AW96" s="241"/>
      <c r="AX96" s="242" t="s">
        <v>80</v>
      </c>
      <c r="AY96" s="241"/>
      <c r="AZ96" s="242" t="s">
        <v>80</v>
      </c>
      <c r="BA96" s="241"/>
      <c r="BB96" s="242" t="s">
        <v>80</v>
      </c>
      <c r="BC96" s="241"/>
      <c r="BD96" s="242" t="s">
        <v>80</v>
      </c>
      <c r="BE96" s="241"/>
      <c r="BF96" s="242" t="s">
        <v>80</v>
      </c>
      <c r="BG96" s="241"/>
      <c r="BH96" s="242" t="s">
        <v>80</v>
      </c>
      <c r="BI96" s="241"/>
      <c r="BJ96" s="242" t="s">
        <v>80</v>
      </c>
      <c r="BK96" s="241"/>
      <c r="BL96" s="242" t="s">
        <v>80</v>
      </c>
      <c r="BM96" s="241"/>
      <c r="BN96" s="242" t="s">
        <v>80</v>
      </c>
      <c r="BO96" s="241"/>
    </row>
    <row r="97" spans="1:67" ht="12.75" x14ac:dyDescent="0.2">
      <c r="A97" s="141">
        <v>193</v>
      </c>
      <c r="B97" s="117" t="s">
        <v>988</v>
      </c>
      <c r="C97" s="111" t="s">
        <v>1014</v>
      </c>
      <c r="D97" s="110" t="s">
        <v>90</v>
      </c>
      <c r="E97" s="229" t="s">
        <v>204</v>
      </c>
      <c r="F97" s="230" t="s">
        <v>80</v>
      </c>
      <c r="G97" s="231"/>
      <c r="H97" s="232" t="s">
        <v>80</v>
      </c>
      <c r="I97" s="231"/>
      <c r="J97" s="232" t="s">
        <v>80</v>
      </c>
      <c r="K97" s="231"/>
      <c r="L97" s="232" t="s">
        <v>80</v>
      </c>
      <c r="M97" s="231"/>
      <c r="N97" s="233" t="s">
        <v>78</v>
      </c>
      <c r="O97" s="234">
        <v>322</v>
      </c>
      <c r="P97" s="233" t="s">
        <v>78</v>
      </c>
      <c r="Q97" s="234" t="s">
        <v>133</v>
      </c>
      <c r="R97" s="233" t="s">
        <v>80</v>
      </c>
      <c r="S97" s="231"/>
      <c r="T97" s="232" t="s">
        <v>80</v>
      </c>
      <c r="U97" s="231"/>
      <c r="V97" s="232" t="s">
        <v>80</v>
      </c>
      <c r="W97" s="231"/>
      <c r="X97" s="232" t="s">
        <v>80</v>
      </c>
      <c r="Y97" s="231"/>
      <c r="Z97" s="232" t="s">
        <v>80</v>
      </c>
      <c r="AA97" s="231"/>
      <c r="AB97" s="232" t="s">
        <v>80</v>
      </c>
      <c r="AC97" s="231"/>
      <c r="AD97" s="237" t="s">
        <v>80</v>
      </c>
      <c r="AE97" s="238"/>
      <c r="AF97" s="232" t="s">
        <v>80</v>
      </c>
      <c r="AG97" s="231"/>
      <c r="AH97" s="232" t="s">
        <v>80</v>
      </c>
      <c r="AI97" s="231"/>
      <c r="AJ97" s="237" t="s">
        <v>80</v>
      </c>
      <c r="AK97" s="238"/>
      <c r="AL97" s="232" t="s">
        <v>80</v>
      </c>
      <c r="AM97" s="231"/>
      <c r="AN97" s="233" t="s">
        <v>80</v>
      </c>
      <c r="AO97" s="234"/>
      <c r="AP97" s="232" t="s">
        <v>80</v>
      </c>
      <c r="AQ97" s="231"/>
      <c r="AR97" s="232" t="s">
        <v>80</v>
      </c>
      <c r="AS97" s="231"/>
      <c r="AT97" s="233" t="s">
        <v>78</v>
      </c>
      <c r="AU97" s="234">
        <v>126</v>
      </c>
      <c r="AV97" s="232" t="s">
        <v>80</v>
      </c>
      <c r="AW97" s="231"/>
      <c r="AX97" s="232" t="s">
        <v>80</v>
      </c>
      <c r="AY97" s="231"/>
      <c r="AZ97" s="232" t="s">
        <v>80</v>
      </c>
      <c r="BA97" s="231"/>
      <c r="BB97" s="232" t="s">
        <v>80</v>
      </c>
      <c r="BC97" s="231"/>
      <c r="BD97" s="232" t="s">
        <v>80</v>
      </c>
      <c r="BE97" s="231"/>
      <c r="BF97" s="232" t="s">
        <v>80</v>
      </c>
      <c r="BG97" s="231"/>
      <c r="BH97" s="232" t="s">
        <v>80</v>
      </c>
      <c r="BI97" s="231"/>
      <c r="BJ97" s="232" t="s">
        <v>80</v>
      </c>
      <c r="BK97" s="231"/>
      <c r="BL97" s="232" t="s">
        <v>80</v>
      </c>
      <c r="BM97" s="231"/>
      <c r="BN97" s="232" t="s">
        <v>80</v>
      </c>
      <c r="BO97" s="231"/>
    </row>
    <row r="98" spans="1:67" ht="12.75" x14ac:dyDescent="0.2">
      <c r="A98" s="141">
        <v>194</v>
      </c>
      <c r="B98" s="117" t="s">
        <v>988</v>
      </c>
      <c r="C98" s="111" t="s">
        <v>1014</v>
      </c>
      <c r="D98" s="110" t="s">
        <v>90</v>
      </c>
      <c r="E98" s="229" t="s">
        <v>935</v>
      </c>
      <c r="F98" s="230" t="s">
        <v>80</v>
      </c>
      <c r="G98" s="231"/>
      <c r="H98" s="233" t="s">
        <v>78</v>
      </c>
      <c r="I98" s="234">
        <v>105</v>
      </c>
      <c r="J98" s="232" t="s">
        <v>80</v>
      </c>
      <c r="K98" s="231"/>
      <c r="L98" s="232" t="s">
        <v>80</v>
      </c>
      <c r="M98" s="231"/>
      <c r="N98" s="233" t="s">
        <v>78</v>
      </c>
      <c r="O98" s="234">
        <v>322</v>
      </c>
      <c r="P98" s="232" t="s">
        <v>80</v>
      </c>
      <c r="Q98" s="231"/>
      <c r="R98" s="232" t="s">
        <v>80</v>
      </c>
      <c r="S98" s="231"/>
      <c r="T98" s="232" t="s">
        <v>80</v>
      </c>
      <c r="U98" s="231"/>
      <c r="V98" s="232" t="s">
        <v>80</v>
      </c>
      <c r="W98" s="231"/>
      <c r="X98" s="232" t="s">
        <v>80</v>
      </c>
      <c r="Y98" s="231"/>
      <c r="Z98" s="232" t="s">
        <v>80</v>
      </c>
      <c r="AA98" s="231"/>
      <c r="AB98" s="232" t="s">
        <v>80</v>
      </c>
      <c r="AC98" s="231"/>
      <c r="AD98" s="237" t="s">
        <v>80</v>
      </c>
      <c r="AE98" s="238"/>
      <c r="AF98" s="232" t="s">
        <v>80</v>
      </c>
      <c r="AG98" s="231"/>
      <c r="AH98" s="232" t="s">
        <v>80</v>
      </c>
      <c r="AI98" s="231"/>
      <c r="AJ98" s="237" t="s">
        <v>80</v>
      </c>
      <c r="AK98" s="238"/>
      <c r="AL98" s="232" t="s">
        <v>80</v>
      </c>
      <c r="AM98" s="231"/>
      <c r="AN98" s="232" t="s">
        <v>80</v>
      </c>
      <c r="AO98" s="231"/>
      <c r="AP98" s="232" t="s">
        <v>80</v>
      </c>
      <c r="AQ98" s="231"/>
      <c r="AR98" s="232" t="s">
        <v>80</v>
      </c>
      <c r="AS98" s="231"/>
      <c r="AT98" s="233" t="s">
        <v>78</v>
      </c>
      <c r="AU98" s="234">
        <v>126</v>
      </c>
      <c r="AV98" s="232" t="s">
        <v>80</v>
      </c>
      <c r="AW98" s="231"/>
      <c r="AX98" s="232" t="s">
        <v>80</v>
      </c>
      <c r="AY98" s="231"/>
      <c r="AZ98" s="233" t="s">
        <v>78</v>
      </c>
      <c r="BA98" s="234" t="s">
        <v>93</v>
      </c>
      <c r="BB98" s="232" t="s">
        <v>80</v>
      </c>
      <c r="BC98" s="231"/>
      <c r="BD98" s="232" t="s">
        <v>80</v>
      </c>
      <c r="BE98" s="231"/>
      <c r="BF98" s="233" t="s">
        <v>78</v>
      </c>
      <c r="BG98" s="234" t="s">
        <v>84</v>
      </c>
      <c r="BH98" s="233" t="s">
        <v>80</v>
      </c>
      <c r="BI98" s="234"/>
      <c r="BJ98" s="232" t="s">
        <v>80</v>
      </c>
      <c r="BK98" s="231"/>
      <c r="BL98" s="232" t="s">
        <v>80</v>
      </c>
      <c r="BM98" s="231"/>
      <c r="BN98" s="232" t="s">
        <v>80</v>
      </c>
      <c r="BO98" s="231"/>
    </row>
    <row r="99" spans="1:67" ht="12.75" x14ac:dyDescent="0.2">
      <c r="A99" s="141">
        <v>195</v>
      </c>
      <c r="B99" s="117" t="s">
        <v>988</v>
      </c>
      <c r="C99" s="111" t="s">
        <v>1014</v>
      </c>
      <c r="D99" s="110" t="s">
        <v>90</v>
      </c>
      <c r="E99" s="229" t="s">
        <v>686</v>
      </c>
      <c r="F99" s="230" t="s">
        <v>80</v>
      </c>
      <c r="G99" s="231"/>
      <c r="H99" s="233" t="s">
        <v>78</v>
      </c>
      <c r="I99" s="234">
        <v>105</v>
      </c>
      <c r="J99" s="233" t="s">
        <v>78</v>
      </c>
      <c r="K99" s="234">
        <v>131</v>
      </c>
      <c r="L99" s="232" t="s">
        <v>80</v>
      </c>
      <c r="M99" s="231"/>
      <c r="N99" s="233" t="s">
        <v>78</v>
      </c>
      <c r="O99" s="234">
        <v>322</v>
      </c>
      <c r="P99" s="233" t="s">
        <v>78</v>
      </c>
      <c r="Q99" s="234" t="s">
        <v>133</v>
      </c>
      <c r="R99" s="233" t="s">
        <v>78</v>
      </c>
      <c r="S99" s="234" t="s">
        <v>134</v>
      </c>
      <c r="T99" s="233" t="s">
        <v>78</v>
      </c>
      <c r="U99" s="234">
        <v>77</v>
      </c>
      <c r="V99" s="232" t="s">
        <v>80</v>
      </c>
      <c r="W99" s="231"/>
      <c r="X99" s="232" t="s">
        <v>80</v>
      </c>
      <c r="Y99" s="231"/>
      <c r="Z99" s="232" t="s">
        <v>80</v>
      </c>
      <c r="AA99" s="231"/>
      <c r="AB99" s="233" t="s">
        <v>78</v>
      </c>
      <c r="AC99" s="234">
        <v>93</v>
      </c>
      <c r="AD99" s="237" t="s">
        <v>80</v>
      </c>
      <c r="AE99" s="238"/>
      <c r="AF99" s="232" t="s">
        <v>80</v>
      </c>
      <c r="AG99" s="231"/>
      <c r="AH99" s="232" t="s">
        <v>80</v>
      </c>
      <c r="AI99" s="231"/>
      <c r="AJ99" s="237" t="s">
        <v>80</v>
      </c>
      <c r="AK99" s="238"/>
      <c r="AL99" s="232" t="s">
        <v>80</v>
      </c>
      <c r="AM99" s="231"/>
      <c r="AN99" s="233" t="s">
        <v>78</v>
      </c>
      <c r="AO99" s="234" t="s">
        <v>135</v>
      </c>
      <c r="AP99" s="232" t="s">
        <v>80</v>
      </c>
      <c r="AQ99" s="231"/>
      <c r="AR99" s="233" t="s">
        <v>78</v>
      </c>
      <c r="AS99" s="234" t="s">
        <v>136</v>
      </c>
      <c r="AT99" s="233" t="s">
        <v>78</v>
      </c>
      <c r="AU99" s="234">
        <v>126</v>
      </c>
      <c r="AV99" s="232" t="s">
        <v>80</v>
      </c>
      <c r="AW99" s="231"/>
      <c r="AX99" s="232" t="s">
        <v>80</v>
      </c>
      <c r="AY99" s="231"/>
      <c r="AZ99" s="233" t="s">
        <v>78</v>
      </c>
      <c r="BA99" s="234" t="s">
        <v>93</v>
      </c>
      <c r="BB99" s="232" t="s">
        <v>80</v>
      </c>
      <c r="BC99" s="231"/>
      <c r="BD99" s="232" t="s">
        <v>80</v>
      </c>
      <c r="BE99" s="231"/>
      <c r="BF99" s="233" t="s">
        <v>78</v>
      </c>
      <c r="BG99" s="234" t="s">
        <v>84</v>
      </c>
      <c r="BH99" s="233" t="s">
        <v>78</v>
      </c>
      <c r="BI99" s="234" t="s">
        <v>96</v>
      </c>
      <c r="BJ99" s="232" t="s">
        <v>80</v>
      </c>
      <c r="BK99" s="231"/>
      <c r="BL99" s="232" t="s">
        <v>80</v>
      </c>
      <c r="BM99" s="231"/>
      <c r="BN99" s="232" t="s">
        <v>80</v>
      </c>
      <c r="BO99" s="231"/>
    </row>
    <row r="100" spans="1:67" ht="12.75" x14ac:dyDescent="0.2">
      <c r="A100" s="141">
        <v>196</v>
      </c>
      <c r="B100" s="117" t="s">
        <v>988</v>
      </c>
      <c r="C100" s="111" t="s">
        <v>1016</v>
      </c>
      <c r="D100" s="110" t="s">
        <v>863</v>
      </c>
      <c r="E100" s="229" t="s">
        <v>938</v>
      </c>
      <c r="F100" s="230" t="s">
        <v>80</v>
      </c>
      <c r="G100" s="231"/>
      <c r="H100" s="233" t="s">
        <v>78</v>
      </c>
      <c r="I100" s="234">
        <v>105</v>
      </c>
      <c r="J100" s="232" t="s">
        <v>80</v>
      </c>
      <c r="K100" s="231"/>
      <c r="L100" s="232" t="s">
        <v>80</v>
      </c>
      <c r="M100" s="231"/>
      <c r="N100" s="232" t="s">
        <v>80</v>
      </c>
      <c r="O100" s="231"/>
      <c r="P100" s="232" t="s">
        <v>80</v>
      </c>
      <c r="Q100" s="231"/>
      <c r="R100" s="232" t="s">
        <v>80</v>
      </c>
      <c r="S100" s="231"/>
      <c r="T100" s="232" t="s">
        <v>80</v>
      </c>
      <c r="U100" s="231"/>
      <c r="V100" s="232" t="s">
        <v>80</v>
      </c>
      <c r="W100" s="231"/>
      <c r="X100" s="232" t="s">
        <v>80</v>
      </c>
      <c r="Y100" s="231"/>
      <c r="Z100" s="232" t="s">
        <v>80</v>
      </c>
      <c r="AA100" s="231"/>
      <c r="AB100" s="232" t="s">
        <v>80</v>
      </c>
      <c r="AC100" s="231"/>
      <c r="AD100" s="237" t="s">
        <v>80</v>
      </c>
      <c r="AE100" s="238"/>
      <c r="AF100" s="232" t="s">
        <v>80</v>
      </c>
      <c r="AG100" s="231"/>
      <c r="AH100" s="232" t="s">
        <v>80</v>
      </c>
      <c r="AI100" s="231"/>
      <c r="AJ100" s="237" t="s">
        <v>80</v>
      </c>
      <c r="AK100" s="238"/>
      <c r="AL100" s="232" t="s">
        <v>80</v>
      </c>
      <c r="AM100" s="231"/>
      <c r="AN100" s="232" t="s">
        <v>80</v>
      </c>
      <c r="AO100" s="231"/>
      <c r="AP100" s="232" t="s">
        <v>80</v>
      </c>
      <c r="AQ100" s="231"/>
      <c r="AR100" s="232" t="s">
        <v>80</v>
      </c>
      <c r="AS100" s="231"/>
      <c r="AT100" s="232" t="s">
        <v>80</v>
      </c>
      <c r="AU100" s="231"/>
      <c r="AV100" s="232" t="s">
        <v>80</v>
      </c>
      <c r="AW100" s="231"/>
      <c r="AX100" s="232" t="s">
        <v>80</v>
      </c>
      <c r="AY100" s="231"/>
      <c r="AZ100" s="233" t="s">
        <v>78</v>
      </c>
      <c r="BA100" s="234" t="s">
        <v>93</v>
      </c>
      <c r="BB100" s="232" t="s">
        <v>80</v>
      </c>
      <c r="BC100" s="231"/>
      <c r="BD100" s="232" t="s">
        <v>80</v>
      </c>
      <c r="BE100" s="231"/>
      <c r="BF100" s="233" t="s">
        <v>78</v>
      </c>
      <c r="BG100" s="234" t="s">
        <v>84</v>
      </c>
      <c r="BH100" s="232" t="s">
        <v>80</v>
      </c>
      <c r="BI100" s="231"/>
      <c r="BJ100" s="232" t="s">
        <v>80</v>
      </c>
      <c r="BK100" s="231"/>
      <c r="BL100" s="232" t="s">
        <v>80</v>
      </c>
      <c r="BM100" s="231"/>
      <c r="BN100" s="232" t="s">
        <v>80</v>
      </c>
      <c r="BO100" s="231"/>
    </row>
    <row r="101" spans="1:67" ht="12.75" x14ac:dyDescent="0.2">
      <c r="A101" s="141">
        <v>197</v>
      </c>
      <c r="B101" s="117" t="s">
        <v>988</v>
      </c>
      <c r="C101" s="111" t="s">
        <v>1017</v>
      </c>
      <c r="D101" s="110" t="s">
        <v>90</v>
      </c>
      <c r="E101" s="229">
        <v>2025</v>
      </c>
      <c r="F101" s="230" t="s">
        <v>80</v>
      </c>
      <c r="G101" s="231"/>
      <c r="H101" s="232" t="s">
        <v>80</v>
      </c>
      <c r="I101" s="231"/>
      <c r="J101" s="232" t="s">
        <v>80</v>
      </c>
      <c r="K101" s="231"/>
      <c r="L101" s="232" t="s">
        <v>80</v>
      </c>
      <c r="M101" s="231"/>
      <c r="N101" s="232" t="s">
        <v>80</v>
      </c>
      <c r="O101" s="231"/>
      <c r="P101" s="232" t="s">
        <v>80</v>
      </c>
      <c r="Q101" s="231"/>
      <c r="R101" s="232" t="s">
        <v>80</v>
      </c>
      <c r="S101" s="231"/>
      <c r="T101" s="232" t="s">
        <v>80</v>
      </c>
      <c r="U101" s="231"/>
      <c r="V101" s="232" t="s">
        <v>80</v>
      </c>
      <c r="W101" s="231"/>
      <c r="X101" s="232" t="s">
        <v>80</v>
      </c>
      <c r="Y101" s="231"/>
      <c r="Z101" s="232" t="s">
        <v>80</v>
      </c>
      <c r="AA101" s="231"/>
      <c r="AB101" s="232" t="s">
        <v>80</v>
      </c>
      <c r="AC101" s="231"/>
      <c r="AD101" s="237" t="s">
        <v>80</v>
      </c>
      <c r="AE101" s="238"/>
      <c r="AF101" s="232" t="s">
        <v>80</v>
      </c>
      <c r="AG101" s="231"/>
      <c r="AH101" s="232" t="s">
        <v>80</v>
      </c>
      <c r="AI101" s="231"/>
      <c r="AJ101" s="237" t="s">
        <v>80</v>
      </c>
      <c r="AK101" s="238"/>
      <c r="AL101" s="232" t="s">
        <v>80</v>
      </c>
      <c r="AM101" s="231"/>
      <c r="AN101" s="232" t="s">
        <v>80</v>
      </c>
      <c r="AO101" s="231"/>
      <c r="AP101" s="232" t="s">
        <v>80</v>
      </c>
      <c r="AQ101" s="231"/>
      <c r="AR101" s="232" t="s">
        <v>80</v>
      </c>
      <c r="AS101" s="231"/>
      <c r="AT101" s="232" t="s">
        <v>80</v>
      </c>
      <c r="AU101" s="231"/>
      <c r="AV101" s="232" t="s">
        <v>80</v>
      </c>
      <c r="AW101" s="231"/>
      <c r="AX101" s="232" t="s">
        <v>80</v>
      </c>
      <c r="AY101" s="231"/>
      <c r="AZ101" s="232" t="s">
        <v>80</v>
      </c>
      <c r="BA101" s="231"/>
      <c r="BB101" s="232" t="s">
        <v>80</v>
      </c>
      <c r="BC101" s="231"/>
      <c r="BD101" s="232" t="s">
        <v>80</v>
      </c>
      <c r="BE101" s="231"/>
      <c r="BF101" s="232" t="s">
        <v>80</v>
      </c>
      <c r="BG101" s="231"/>
      <c r="BH101" s="232" t="s">
        <v>80</v>
      </c>
      <c r="BI101" s="231"/>
      <c r="BJ101" s="232" t="s">
        <v>80</v>
      </c>
      <c r="BK101" s="231"/>
      <c r="BL101" s="232" t="s">
        <v>80</v>
      </c>
      <c r="BM101" s="231"/>
      <c r="BN101" s="232" t="s">
        <v>80</v>
      </c>
      <c r="BO101" s="231"/>
    </row>
    <row r="102" spans="1:67" ht="12.75" x14ac:dyDescent="0.2">
      <c r="A102" s="141">
        <v>198</v>
      </c>
      <c r="B102" s="117" t="s">
        <v>988</v>
      </c>
      <c r="C102" s="111" t="s">
        <v>1017</v>
      </c>
      <c r="D102" s="110" t="s">
        <v>90</v>
      </c>
      <c r="E102" s="229">
        <v>2030</v>
      </c>
      <c r="F102" s="230" t="s">
        <v>80</v>
      </c>
      <c r="G102" s="231"/>
      <c r="H102" s="232" t="s">
        <v>80</v>
      </c>
      <c r="I102" s="231"/>
      <c r="J102" s="232" t="s">
        <v>80</v>
      </c>
      <c r="K102" s="231"/>
      <c r="L102" s="232" t="s">
        <v>80</v>
      </c>
      <c r="M102" s="231"/>
      <c r="N102" s="232" t="s">
        <v>80</v>
      </c>
      <c r="O102" s="231"/>
      <c r="P102" s="232" t="s">
        <v>80</v>
      </c>
      <c r="Q102" s="231"/>
      <c r="R102" s="232" t="s">
        <v>80</v>
      </c>
      <c r="S102" s="231"/>
      <c r="T102" s="232" t="s">
        <v>80</v>
      </c>
      <c r="U102" s="231"/>
      <c r="V102" s="232" t="s">
        <v>80</v>
      </c>
      <c r="W102" s="231"/>
      <c r="X102" s="232" t="s">
        <v>80</v>
      </c>
      <c r="Y102" s="231"/>
      <c r="Z102" s="232" t="s">
        <v>80</v>
      </c>
      <c r="AA102" s="231"/>
      <c r="AB102" s="232" t="s">
        <v>80</v>
      </c>
      <c r="AC102" s="231"/>
      <c r="AD102" s="237" t="s">
        <v>80</v>
      </c>
      <c r="AE102" s="238"/>
      <c r="AF102" s="232" t="s">
        <v>80</v>
      </c>
      <c r="AG102" s="231"/>
      <c r="AH102" s="232" t="s">
        <v>80</v>
      </c>
      <c r="AI102" s="231"/>
      <c r="AJ102" s="237" t="s">
        <v>80</v>
      </c>
      <c r="AK102" s="238"/>
      <c r="AL102" s="232" t="s">
        <v>80</v>
      </c>
      <c r="AM102" s="231"/>
      <c r="AN102" s="232" t="s">
        <v>80</v>
      </c>
      <c r="AO102" s="231"/>
      <c r="AP102" s="232" t="s">
        <v>80</v>
      </c>
      <c r="AQ102" s="231"/>
      <c r="AR102" s="232" t="s">
        <v>80</v>
      </c>
      <c r="AS102" s="231"/>
      <c r="AT102" s="232" t="s">
        <v>80</v>
      </c>
      <c r="AU102" s="231"/>
      <c r="AV102" s="232" t="s">
        <v>80</v>
      </c>
      <c r="AW102" s="231"/>
      <c r="AX102" s="232" t="s">
        <v>80</v>
      </c>
      <c r="AY102" s="231"/>
      <c r="AZ102" s="232" t="s">
        <v>80</v>
      </c>
      <c r="BA102" s="231"/>
      <c r="BB102" s="232" t="s">
        <v>80</v>
      </c>
      <c r="BC102" s="231"/>
      <c r="BD102" s="232" t="s">
        <v>80</v>
      </c>
      <c r="BE102" s="231"/>
      <c r="BF102" s="232" t="s">
        <v>80</v>
      </c>
      <c r="BG102" s="231"/>
      <c r="BH102" s="232" t="s">
        <v>80</v>
      </c>
      <c r="BI102" s="231"/>
      <c r="BJ102" s="232" t="s">
        <v>80</v>
      </c>
      <c r="BK102" s="231"/>
      <c r="BL102" s="232" t="s">
        <v>80</v>
      </c>
      <c r="BM102" s="231"/>
      <c r="BN102" s="232" t="s">
        <v>80</v>
      </c>
      <c r="BO102" s="231"/>
    </row>
    <row r="103" spans="1:67" ht="12.75" x14ac:dyDescent="0.2">
      <c r="A103" s="141">
        <v>199</v>
      </c>
      <c r="B103" s="117" t="s">
        <v>988</v>
      </c>
      <c r="C103" s="111" t="s">
        <v>1017</v>
      </c>
      <c r="D103" s="110" t="s">
        <v>90</v>
      </c>
      <c r="E103" s="229">
        <v>2050</v>
      </c>
      <c r="F103" s="230" t="s">
        <v>80</v>
      </c>
      <c r="G103" s="231"/>
      <c r="H103" s="232" t="s">
        <v>80</v>
      </c>
      <c r="I103" s="231"/>
      <c r="J103" s="232" t="s">
        <v>80</v>
      </c>
      <c r="K103" s="231"/>
      <c r="L103" s="232" t="s">
        <v>80</v>
      </c>
      <c r="M103" s="231"/>
      <c r="N103" s="232" t="s">
        <v>80</v>
      </c>
      <c r="O103" s="231"/>
      <c r="P103" s="232" t="s">
        <v>80</v>
      </c>
      <c r="Q103" s="231"/>
      <c r="R103" s="232" t="s">
        <v>80</v>
      </c>
      <c r="S103" s="231"/>
      <c r="T103" s="232" t="s">
        <v>80</v>
      </c>
      <c r="U103" s="231"/>
      <c r="V103" s="232" t="s">
        <v>80</v>
      </c>
      <c r="W103" s="231"/>
      <c r="X103" s="232" t="s">
        <v>80</v>
      </c>
      <c r="Y103" s="231"/>
      <c r="Z103" s="232" t="s">
        <v>80</v>
      </c>
      <c r="AA103" s="231"/>
      <c r="AB103" s="232" t="s">
        <v>80</v>
      </c>
      <c r="AC103" s="231"/>
      <c r="AD103" s="237" t="s">
        <v>80</v>
      </c>
      <c r="AE103" s="238"/>
      <c r="AF103" s="232" t="s">
        <v>80</v>
      </c>
      <c r="AG103" s="231"/>
      <c r="AH103" s="232" t="s">
        <v>80</v>
      </c>
      <c r="AI103" s="231"/>
      <c r="AJ103" s="237" t="s">
        <v>80</v>
      </c>
      <c r="AK103" s="238"/>
      <c r="AL103" s="232" t="s">
        <v>80</v>
      </c>
      <c r="AM103" s="231"/>
      <c r="AN103" s="232" t="s">
        <v>80</v>
      </c>
      <c r="AO103" s="231"/>
      <c r="AP103" s="232" t="s">
        <v>80</v>
      </c>
      <c r="AQ103" s="231"/>
      <c r="AR103" s="232" t="s">
        <v>80</v>
      </c>
      <c r="AS103" s="231"/>
      <c r="AT103" s="232" t="s">
        <v>80</v>
      </c>
      <c r="AU103" s="231"/>
      <c r="AV103" s="232" t="s">
        <v>80</v>
      </c>
      <c r="AW103" s="231"/>
      <c r="AX103" s="232" t="s">
        <v>80</v>
      </c>
      <c r="AY103" s="231"/>
      <c r="AZ103" s="232" t="s">
        <v>80</v>
      </c>
      <c r="BA103" s="231"/>
      <c r="BB103" s="232" t="s">
        <v>80</v>
      </c>
      <c r="BC103" s="231"/>
      <c r="BD103" s="232" t="s">
        <v>80</v>
      </c>
      <c r="BE103" s="231"/>
      <c r="BF103" s="232" t="s">
        <v>80</v>
      </c>
      <c r="BG103" s="231"/>
      <c r="BH103" s="232" t="s">
        <v>80</v>
      </c>
      <c r="BI103" s="231"/>
      <c r="BJ103" s="232" t="s">
        <v>80</v>
      </c>
      <c r="BK103" s="231"/>
      <c r="BL103" s="232" t="s">
        <v>80</v>
      </c>
      <c r="BM103" s="231"/>
      <c r="BN103" s="232" t="s">
        <v>80</v>
      </c>
      <c r="BO103" s="231"/>
    </row>
    <row r="104" spans="1:67" ht="12.75" x14ac:dyDescent="0.2">
      <c r="A104" s="163">
        <v>200</v>
      </c>
      <c r="B104" s="147" t="s">
        <v>988</v>
      </c>
      <c r="C104" s="131" t="s">
        <v>1017</v>
      </c>
      <c r="D104" s="130" t="s">
        <v>863</v>
      </c>
      <c r="E104" s="239" t="s">
        <v>940</v>
      </c>
      <c r="F104" s="240" t="s">
        <v>80</v>
      </c>
      <c r="G104" s="241"/>
      <c r="H104" s="242" t="s">
        <v>80</v>
      </c>
      <c r="I104" s="241"/>
      <c r="J104" s="242" t="s">
        <v>80</v>
      </c>
      <c r="K104" s="241"/>
      <c r="L104" s="242" t="s">
        <v>80</v>
      </c>
      <c r="M104" s="241"/>
      <c r="N104" s="242" t="s">
        <v>80</v>
      </c>
      <c r="O104" s="241"/>
      <c r="P104" s="242" t="s">
        <v>80</v>
      </c>
      <c r="Q104" s="241"/>
      <c r="R104" s="242" t="s">
        <v>80</v>
      </c>
      <c r="S104" s="241"/>
      <c r="T104" s="242" t="s">
        <v>80</v>
      </c>
      <c r="U104" s="241"/>
      <c r="V104" s="242" t="s">
        <v>80</v>
      </c>
      <c r="W104" s="241"/>
      <c r="X104" s="242" t="s">
        <v>80</v>
      </c>
      <c r="Y104" s="241"/>
      <c r="Z104" s="242" t="s">
        <v>80</v>
      </c>
      <c r="AA104" s="241"/>
      <c r="AB104" s="242" t="s">
        <v>80</v>
      </c>
      <c r="AC104" s="241"/>
      <c r="AD104" s="243" t="s">
        <v>80</v>
      </c>
      <c r="AE104" s="244"/>
      <c r="AF104" s="242" t="s">
        <v>80</v>
      </c>
      <c r="AG104" s="241"/>
      <c r="AH104" s="242" t="s">
        <v>80</v>
      </c>
      <c r="AI104" s="241"/>
      <c r="AJ104" s="243" t="s">
        <v>80</v>
      </c>
      <c r="AK104" s="244"/>
      <c r="AL104" s="242" t="s">
        <v>80</v>
      </c>
      <c r="AM104" s="241"/>
      <c r="AN104" s="242" t="s">
        <v>80</v>
      </c>
      <c r="AO104" s="241"/>
      <c r="AP104" s="242" t="s">
        <v>80</v>
      </c>
      <c r="AQ104" s="241"/>
      <c r="AR104" s="242" t="s">
        <v>80</v>
      </c>
      <c r="AS104" s="241"/>
      <c r="AT104" s="242" t="s">
        <v>80</v>
      </c>
      <c r="AU104" s="241"/>
      <c r="AV104" s="242" t="s">
        <v>80</v>
      </c>
      <c r="AW104" s="241"/>
      <c r="AX104" s="242" t="s">
        <v>80</v>
      </c>
      <c r="AY104" s="241"/>
      <c r="AZ104" s="242" t="s">
        <v>80</v>
      </c>
      <c r="BA104" s="241"/>
      <c r="BB104" s="242" t="s">
        <v>80</v>
      </c>
      <c r="BC104" s="241"/>
      <c r="BD104" s="242" t="s">
        <v>80</v>
      </c>
      <c r="BE104" s="241"/>
      <c r="BF104" s="242" t="s">
        <v>80</v>
      </c>
      <c r="BG104" s="241"/>
      <c r="BH104" s="242" t="s">
        <v>80</v>
      </c>
      <c r="BI104" s="241"/>
      <c r="BJ104" s="242" t="s">
        <v>80</v>
      </c>
      <c r="BK104" s="241"/>
      <c r="BL104" s="242" t="s">
        <v>80</v>
      </c>
      <c r="BM104" s="241"/>
      <c r="BN104" s="242" t="s">
        <v>80</v>
      </c>
      <c r="BO104" s="241"/>
    </row>
    <row r="105" spans="1:67" ht="12.75" x14ac:dyDescent="0.2">
      <c r="A105" s="141">
        <v>201</v>
      </c>
      <c r="B105" s="117" t="s">
        <v>988</v>
      </c>
      <c r="C105" s="111" t="s">
        <v>1018</v>
      </c>
      <c r="D105" s="110" t="s">
        <v>90</v>
      </c>
      <c r="E105" s="229" t="s">
        <v>204</v>
      </c>
      <c r="F105" s="230" t="s">
        <v>80</v>
      </c>
      <c r="G105" s="231"/>
      <c r="H105" s="232" t="s">
        <v>80</v>
      </c>
      <c r="I105" s="231"/>
      <c r="J105" s="232" t="s">
        <v>80</v>
      </c>
      <c r="K105" s="231"/>
      <c r="L105" s="232" t="s">
        <v>80</v>
      </c>
      <c r="M105" s="231"/>
      <c r="N105" s="233" t="s">
        <v>78</v>
      </c>
      <c r="O105" s="234">
        <v>322</v>
      </c>
      <c r="P105" s="233" t="s">
        <v>78</v>
      </c>
      <c r="Q105" s="234" t="s">
        <v>133</v>
      </c>
      <c r="R105" s="232" t="s">
        <v>80</v>
      </c>
      <c r="S105" s="231"/>
      <c r="T105" s="232" t="s">
        <v>80</v>
      </c>
      <c r="U105" s="231"/>
      <c r="V105" s="232" t="s">
        <v>80</v>
      </c>
      <c r="W105" s="231"/>
      <c r="X105" s="232" t="s">
        <v>80</v>
      </c>
      <c r="Y105" s="231"/>
      <c r="Z105" s="232" t="s">
        <v>80</v>
      </c>
      <c r="AA105" s="231"/>
      <c r="AB105" s="232" t="s">
        <v>80</v>
      </c>
      <c r="AC105" s="231"/>
      <c r="AD105" s="237" t="s">
        <v>80</v>
      </c>
      <c r="AE105" s="238"/>
      <c r="AF105" s="232" t="s">
        <v>80</v>
      </c>
      <c r="AG105" s="231"/>
      <c r="AH105" s="232" t="s">
        <v>80</v>
      </c>
      <c r="AI105" s="231"/>
      <c r="AJ105" s="237" t="s">
        <v>80</v>
      </c>
      <c r="AK105" s="238"/>
      <c r="AL105" s="232" t="s">
        <v>80</v>
      </c>
      <c r="AM105" s="231"/>
      <c r="AN105" s="232" t="s">
        <v>80</v>
      </c>
      <c r="AO105" s="231"/>
      <c r="AP105" s="232" t="s">
        <v>80</v>
      </c>
      <c r="AQ105" s="231"/>
      <c r="AR105" s="232" t="s">
        <v>80</v>
      </c>
      <c r="AS105" s="231"/>
      <c r="AT105" s="233" t="s">
        <v>78</v>
      </c>
      <c r="AU105" s="234">
        <v>126</v>
      </c>
      <c r="AV105" s="232" t="s">
        <v>80</v>
      </c>
      <c r="AW105" s="231"/>
      <c r="AX105" s="232" t="s">
        <v>80</v>
      </c>
      <c r="AY105" s="231"/>
      <c r="AZ105" s="233" t="s">
        <v>80</v>
      </c>
      <c r="BA105" s="231"/>
      <c r="BB105" s="232" t="s">
        <v>80</v>
      </c>
      <c r="BC105" s="231"/>
      <c r="BD105" s="232" t="s">
        <v>80</v>
      </c>
      <c r="BE105" s="231"/>
      <c r="BF105" s="232" t="s">
        <v>80</v>
      </c>
      <c r="BG105" s="231"/>
      <c r="BH105" s="232" t="s">
        <v>80</v>
      </c>
      <c r="BI105" s="231"/>
      <c r="BJ105" s="232" t="s">
        <v>80</v>
      </c>
      <c r="BK105" s="231"/>
      <c r="BL105" s="232" t="s">
        <v>80</v>
      </c>
      <c r="BM105" s="231"/>
      <c r="BN105" s="232" t="s">
        <v>80</v>
      </c>
      <c r="BO105" s="231"/>
    </row>
    <row r="106" spans="1:67" ht="12.75" x14ac:dyDescent="0.2">
      <c r="A106" s="141">
        <v>202</v>
      </c>
      <c r="B106" s="117" t="s">
        <v>988</v>
      </c>
      <c r="C106" s="111" t="s">
        <v>1018</v>
      </c>
      <c r="D106" s="110" t="s">
        <v>90</v>
      </c>
      <c r="E106" s="229" t="s">
        <v>935</v>
      </c>
      <c r="F106" s="230" t="s">
        <v>80</v>
      </c>
      <c r="G106" s="231"/>
      <c r="H106" s="232" t="s">
        <v>80</v>
      </c>
      <c r="I106" s="231"/>
      <c r="J106" s="232" t="s">
        <v>80</v>
      </c>
      <c r="K106" s="231"/>
      <c r="L106" s="232" t="s">
        <v>80</v>
      </c>
      <c r="M106" s="231"/>
      <c r="N106" s="233" t="s">
        <v>78</v>
      </c>
      <c r="O106" s="234">
        <v>322</v>
      </c>
      <c r="P106" s="232" t="s">
        <v>80</v>
      </c>
      <c r="Q106" s="231"/>
      <c r="R106" s="232" t="s">
        <v>80</v>
      </c>
      <c r="S106" s="231"/>
      <c r="T106" s="232" t="s">
        <v>80</v>
      </c>
      <c r="U106" s="231"/>
      <c r="V106" s="232" t="s">
        <v>80</v>
      </c>
      <c r="W106" s="231"/>
      <c r="X106" s="232" t="s">
        <v>80</v>
      </c>
      <c r="Y106" s="231"/>
      <c r="Z106" s="232" t="s">
        <v>80</v>
      </c>
      <c r="AA106" s="231"/>
      <c r="AB106" s="232" t="s">
        <v>80</v>
      </c>
      <c r="AC106" s="231"/>
      <c r="AD106" s="237" t="s">
        <v>80</v>
      </c>
      <c r="AE106" s="238"/>
      <c r="AF106" s="232" t="s">
        <v>80</v>
      </c>
      <c r="AG106" s="231"/>
      <c r="AH106" s="232" t="s">
        <v>80</v>
      </c>
      <c r="AI106" s="231"/>
      <c r="AJ106" s="237" t="s">
        <v>80</v>
      </c>
      <c r="AK106" s="238"/>
      <c r="AL106" s="233" t="s">
        <v>78</v>
      </c>
      <c r="AM106" s="234" t="s">
        <v>83</v>
      </c>
      <c r="AN106" s="232" t="s">
        <v>80</v>
      </c>
      <c r="AO106" s="231"/>
      <c r="AP106" s="232" t="s">
        <v>80</v>
      </c>
      <c r="AQ106" s="231"/>
      <c r="AR106" s="232" t="s">
        <v>80</v>
      </c>
      <c r="AS106" s="231"/>
      <c r="AT106" s="233" t="s">
        <v>78</v>
      </c>
      <c r="AU106" s="234">
        <v>126</v>
      </c>
      <c r="AV106" s="232" t="s">
        <v>80</v>
      </c>
      <c r="AW106" s="231"/>
      <c r="AX106" s="232" t="s">
        <v>80</v>
      </c>
      <c r="AY106" s="231"/>
      <c r="AZ106" s="233" t="s">
        <v>78</v>
      </c>
      <c r="BA106" s="234" t="s">
        <v>93</v>
      </c>
      <c r="BB106" s="232" t="s">
        <v>80</v>
      </c>
      <c r="BC106" s="231"/>
      <c r="BD106" s="232" t="s">
        <v>80</v>
      </c>
      <c r="BE106" s="231"/>
      <c r="BF106" s="233" t="s">
        <v>78</v>
      </c>
      <c r="BG106" s="234" t="s">
        <v>84</v>
      </c>
      <c r="BH106" s="232" t="s">
        <v>80</v>
      </c>
      <c r="BI106" s="231"/>
      <c r="BJ106" s="233" t="s">
        <v>78</v>
      </c>
      <c r="BK106" s="234" t="s">
        <v>120</v>
      </c>
      <c r="BL106" s="232" t="s">
        <v>80</v>
      </c>
      <c r="BM106" s="231"/>
      <c r="BN106" s="232" t="s">
        <v>80</v>
      </c>
      <c r="BO106" s="231"/>
    </row>
    <row r="107" spans="1:67" ht="12.75" x14ac:dyDescent="0.2">
      <c r="A107" s="141">
        <v>203</v>
      </c>
      <c r="B107" s="117" t="s">
        <v>988</v>
      </c>
      <c r="C107" s="111" t="s">
        <v>1018</v>
      </c>
      <c r="D107" s="110" t="s">
        <v>90</v>
      </c>
      <c r="E107" s="229" t="s">
        <v>686</v>
      </c>
      <c r="F107" s="230" t="s">
        <v>80</v>
      </c>
      <c r="G107" s="231"/>
      <c r="H107" s="232" t="s">
        <v>80</v>
      </c>
      <c r="I107" s="231"/>
      <c r="J107" s="233" t="s">
        <v>78</v>
      </c>
      <c r="K107" s="234">
        <v>131</v>
      </c>
      <c r="L107" s="232" t="s">
        <v>80</v>
      </c>
      <c r="M107" s="231"/>
      <c r="N107" s="233" t="s">
        <v>78</v>
      </c>
      <c r="O107" s="234">
        <v>322</v>
      </c>
      <c r="P107" s="233" t="s">
        <v>78</v>
      </c>
      <c r="Q107" s="234" t="s">
        <v>133</v>
      </c>
      <c r="R107" s="233" t="s">
        <v>78</v>
      </c>
      <c r="S107" s="234" t="s">
        <v>134</v>
      </c>
      <c r="T107" s="233" t="s">
        <v>78</v>
      </c>
      <c r="U107" s="234">
        <v>77</v>
      </c>
      <c r="V107" s="232" t="s">
        <v>80</v>
      </c>
      <c r="W107" s="231"/>
      <c r="X107" s="232" t="s">
        <v>80</v>
      </c>
      <c r="Y107" s="231"/>
      <c r="Z107" s="232" t="s">
        <v>80</v>
      </c>
      <c r="AA107" s="231"/>
      <c r="AB107" s="232" t="s">
        <v>80</v>
      </c>
      <c r="AC107" s="231"/>
      <c r="AD107" s="237" t="s">
        <v>80</v>
      </c>
      <c r="AE107" s="238"/>
      <c r="AF107" s="232" t="s">
        <v>80</v>
      </c>
      <c r="AG107" s="231"/>
      <c r="AH107" s="232" t="s">
        <v>80</v>
      </c>
      <c r="AI107" s="231"/>
      <c r="AJ107" s="237" t="s">
        <v>80</v>
      </c>
      <c r="AK107" s="238"/>
      <c r="AL107" s="233" t="s">
        <v>78</v>
      </c>
      <c r="AM107" s="234" t="s">
        <v>83</v>
      </c>
      <c r="AN107" s="233" t="s">
        <v>78</v>
      </c>
      <c r="AO107" s="234" t="s">
        <v>135</v>
      </c>
      <c r="AP107" s="232" t="s">
        <v>80</v>
      </c>
      <c r="AQ107" s="231"/>
      <c r="AR107" s="233" t="s">
        <v>78</v>
      </c>
      <c r="AS107" s="234" t="s">
        <v>136</v>
      </c>
      <c r="AT107" s="233" t="s">
        <v>78</v>
      </c>
      <c r="AU107" s="234">
        <v>126</v>
      </c>
      <c r="AV107" s="232" t="s">
        <v>80</v>
      </c>
      <c r="AW107" s="231"/>
      <c r="AX107" s="232" t="s">
        <v>80</v>
      </c>
      <c r="AY107" s="231"/>
      <c r="AZ107" s="233" t="s">
        <v>78</v>
      </c>
      <c r="BA107" s="234" t="s">
        <v>93</v>
      </c>
      <c r="BB107" s="232" t="s">
        <v>80</v>
      </c>
      <c r="BC107" s="231"/>
      <c r="BD107" s="232" t="s">
        <v>80</v>
      </c>
      <c r="BE107" s="231"/>
      <c r="BF107" s="233" t="s">
        <v>78</v>
      </c>
      <c r="BG107" s="234" t="s">
        <v>84</v>
      </c>
      <c r="BH107" s="233" t="s">
        <v>78</v>
      </c>
      <c r="BI107" s="234" t="s">
        <v>96</v>
      </c>
      <c r="BJ107" s="233" t="s">
        <v>78</v>
      </c>
      <c r="BK107" s="234" t="s">
        <v>120</v>
      </c>
      <c r="BL107" s="232" t="s">
        <v>80</v>
      </c>
      <c r="BM107" s="231"/>
      <c r="BN107" s="232" t="s">
        <v>80</v>
      </c>
      <c r="BO107" s="231"/>
    </row>
    <row r="108" spans="1:67" ht="12.75" x14ac:dyDescent="0.2">
      <c r="A108" s="141">
        <v>204</v>
      </c>
      <c r="B108" s="117" t="s">
        <v>988</v>
      </c>
      <c r="C108" s="111" t="s">
        <v>1020</v>
      </c>
      <c r="D108" s="110" t="s">
        <v>863</v>
      </c>
      <c r="E108" s="229" t="s">
        <v>938</v>
      </c>
      <c r="F108" s="230" t="s">
        <v>80</v>
      </c>
      <c r="G108" s="231"/>
      <c r="H108" s="232" t="s">
        <v>80</v>
      </c>
      <c r="I108" s="231"/>
      <c r="J108" s="232" t="s">
        <v>80</v>
      </c>
      <c r="K108" s="231"/>
      <c r="L108" s="232" t="s">
        <v>80</v>
      </c>
      <c r="M108" s="231"/>
      <c r="N108" s="232" t="s">
        <v>80</v>
      </c>
      <c r="O108" s="231"/>
      <c r="P108" s="232" t="s">
        <v>80</v>
      </c>
      <c r="Q108" s="231"/>
      <c r="R108" s="232" t="s">
        <v>80</v>
      </c>
      <c r="S108" s="231"/>
      <c r="T108" s="232" t="s">
        <v>80</v>
      </c>
      <c r="U108" s="231"/>
      <c r="V108" s="232" t="s">
        <v>80</v>
      </c>
      <c r="W108" s="231"/>
      <c r="X108" s="232" t="s">
        <v>80</v>
      </c>
      <c r="Y108" s="231"/>
      <c r="Z108" s="232" t="s">
        <v>80</v>
      </c>
      <c r="AA108" s="231"/>
      <c r="AB108" s="232" t="s">
        <v>80</v>
      </c>
      <c r="AC108" s="231"/>
      <c r="AD108" s="237" t="s">
        <v>80</v>
      </c>
      <c r="AE108" s="238"/>
      <c r="AF108" s="232" t="s">
        <v>80</v>
      </c>
      <c r="AG108" s="231"/>
      <c r="AH108" s="232" t="s">
        <v>80</v>
      </c>
      <c r="AI108" s="231"/>
      <c r="AJ108" s="237" t="s">
        <v>80</v>
      </c>
      <c r="AK108" s="238"/>
      <c r="AL108" s="232" t="s">
        <v>80</v>
      </c>
      <c r="AM108" s="231"/>
      <c r="AN108" s="232" t="s">
        <v>80</v>
      </c>
      <c r="AO108" s="231"/>
      <c r="AP108" s="232" t="s">
        <v>80</v>
      </c>
      <c r="AQ108" s="231"/>
      <c r="AR108" s="232" t="s">
        <v>80</v>
      </c>
      <c r="AS108" s="231"/>
      <c r="AT108" s="232" t="s">
        <v>80</v>
      </c>
      <c r="AU108" s="231"/>
      <c r="AV108" s="232" t="s">
        <v>80</v>
      </c>
      <c r="AW108" s="231"/>
      <c r="AX108" s="232" t="s">
        <v>80</v>
      </c>
      <c r="AY108" s="231"/>
      <c r="AZ108" s="233" t="s">
        <v>78</v>
      </c>
      <c r="BA108" s="234" t="s">
        <v>93</v>
      </c>
      <c r="BB108" s="232" t="s">
        <v>80</v>
      </c>
      <c r="BC108" s="231"/>
      <c r="BD108" s="232" t="s">
        <v>80</v>
      </c>
      <c r="BE108" s="231"/>
      <c r="BF108" s="233" t="s">
        <v>78</v>
      </c>
      <c r="BG108" s="234" t="s">
        <v>84</v>
      </c>
      <c r="BH108" s="232" t="s">
        <v>80</v>
      </c>
      <c r="BI108" s="231"/>
      <c r="BJ108" s="233" t="s">
        <v>78</v>
      </c>
      <c r="BK108" s="234" t="s">
        <v>120</v>
      </c>
      <c r="BL108" s="232" t="s">
        <v>80</v>
      </c>
      <c r="BM108" s="231"/>
      <c r="BN108" s="232" t="s">
        <v>80</v>
      </c>
      <c r="BO108" s="231"/>
    </row>
    <row r="109" spans="1:67" ht="12.75" x14ac:dyDescent="0.2">
      <c r="A109" s="141">
        <v>205</v>
      </c>
      <c r="B109" s="117" t="s">
        <v>988</v>
      </c>
      <c r="C109" s="111" t="s">
        <v>1021</v>
      </c>
      <c r="D109" s="110" t="s">
        <v>90</v>
      </c>
      <c r="E109" s="229">
        <v>2025</v>
      </c>
      <c r="F109" s="230" t="s">
        <v>80</v>
      </c>
      <c r="G109" s="231"/>
      <c r="H109" s="232" t="s">
        <v>80</v>
      </c>
      <c r="I109" s="231"/>
      <c r="J109" s="232" t="s">
        <v>80</v>
      </c>
      <c r="K109" s="231"/>
      <c r="L109" s="232" t="s">
        <v>80</v>
      </c>
      <c r="M109" s="231"/>
      <c r="N109" s="232" t="s">
        <v>80</v>
      </c>
      <c r="O109" s="231"/>
      <c r="P109" s="232" t="s">
        <v>80</v>
      </c>
      <c r="Q109" s="231"/>
      <c r="R109" s="232" t="s">
        <v>80</v>
      </c>
      <c r="S109" s="231"/>
      <c r="T109" s="232" t="s">
        <v>80</v>
      </c>
      <c r="U109" s="231"/>
      <c r="V109" s="232" t="s">
        <v>80</v>
      </c>
      <c r="W109" s="231"/>
      <c r="X109" s="232" t="s">
        <v>80</v>
      </c>
      <c r="Y109" s="231"/>
      <c r="Z109" s="232" t="s">
        <v>80</v>
      </c>
      <c r="AA109" s="231"/>
      <c r="AB109" s="232" t="s">
        <v>80</v>
      </c>
      <c r="AC109" s="231"/>
      <c r="AD109" s="237" t="s">
        <v>80</v>
      </c>
      <c r="AE109" s="238"/>
      <c r="AF109" s="232" t="s">
        <v>80</v>
      </c>
      <c r="AG109" s="231"/>
      <c r="AH109" s="232" t="s">
        <v>80</v>
      </c>
      <c r="AI109" s="231"/>
      <c r="AJ109" s="237" t="s">
        <v>80</v>
      </c>
      <c r="AK109" s="238"/>
      <c r="AL109" s="232" t="s">
        <v>80</v>
      </c>
      <c r="AM109" s="231"/>
      <c r="AN109" s="232" t="s">
        <v>80</v>
      </c>
      <c r="AO109" s="231"/>
      <c r="AP109" s="232" t="s">
        <v>80</v>
      </c>
      <c r="AQ109" s="231"/>
      <c r="AR109" s="232" t="s">
        <v>80</v>
      </c>
      <c r="AS109" s="231"/>
      <c r="AT109" s="232" t="s">
        <v>80</v>
      </c>
      <c r="AU109" s="231"/>
      <c r="AV109" s="232" t="s">
        <v>80</v>
      </c>
      <c r="AW109" s="231"/>
      <c r="AX109" s="232" t="s">
        <v>80</v>
      </c>
      <c r="AY109" s="231"/>
      <c r="AZ109" s="232" t="s">
        <v>80</v>
      </c>
      <c r="BA109" s="231"/>
      <c r="BB109" s="232" t="s">
        <v>80</v>
      </c>
      <c r="BC109" s="231"/>
      <c r="BD109" s="232" t="s">
        <v>80</v>
      </c>
      <c r="BE109" s="231"/>
      <c r="BF109" s="232" t="s">
        <v>80</v>
      </c>
      <c r="BG109" s="231"/>
      <c r="BH109" s="232" t="s">
        <v>80</v>
      </c>
      <c r="BI109" s="231"/>
      <c r="BJ109" s="232" t="s">
        <v>80</v>
      </c>
      <c r="BK109" s="231"/>
      <c r="BL109" s="232" t="s">
        <v>80</v>
      </c>
      <c r="BM109" s="231"/>
      <c r="BN109" s="232" t="s">
        <v>80</v>
      </c>
      <c r="BO109" s="231"/>
    </row>
    <row r="110" spans="1:67" ht="12.75" x14ac:dyDescent="0.2">
      <c r="A110" s="141">
        <v>206</v>
      </c>
      <c r="B110" s="117" t="s">
        <v>988</v>
      </c>
      <c r="C110" s="111" t="s">
        <v>1021</v>
      </c>
      <c r="D110" s="110" t="s">
        <v>90</v>
      </c>
      <c r="E110" s="229">
        <v>2030</v>
      </c>
      <c r="F110" s="230" t="s">
        <v>80</v>
      </c>
      <c r="G110" s="231"/>
      <c r="H110" s="232" t="s">
        <v>80</v>
      </c>
      <c r="I110" s="231"/>
      <c r="J110" s="232" t="s">
        <v>80</v>
      </c>
      <c r="K110" s="231"/>
      <c r="L110" s="232" t="s">
        <v>80</v>
      </c>
      <c r="M110" s="231"/>
      <c r="N110" s="232" t="s">
        <v>80</v>
      </c>
      <c r="O110" s="231"/>
      <c r="P110" s="232" t="s">
        <v>80</v>
      </c>
      <c r="Q110" s="231"/>
      <c r="R110" s="232" t="s">
        <v>80</v>
      </c>
      <c r="S110" s="231"/>
      <c r="T110" s="232" t="s">
        <v>80</v>
      </c>
      <c r="U110" s="231"/>
      <c r="V110" s="232" t="s">
        <v>80</v>
      </c>
      <c r="W110" s="231"/>
      <c r="X110" s="232" t="s">
        <v>80</v>
      </c>
      <c r="Y110" s="231"/>
      <c r="Z110" s="232" t="s">
        <v>80</v>
      </c>
      <c r="AA110" s="231"/>
      <c r="AB110" s="232" t="s">
        <v>80</v>
      </c>
      <c r="AC110" s="231"/>
      <c r="AD110" s="237" t="s">
        <v>80</v>
      </c>
      <c r="AE110" s="238"/>
      <c r="AF110" s="232" t="s">
        <v>80</v>
      </c>
      <c r="AG110" s="231"/>
      <c r="AH110" s="232" t="s">
        <v>80</v>
      </c>
      <c r="AI110" s="231"/>
      <c r="AJ110" s="237" t="s">
        <v>80</v>
      </c>
      <c r="AK110" s="238"/>
      <c r="AL110" s="232" t="s">
        <v>80</v>
      </c>
      <c r="AM110" s="231"/>
      <c r="AN110" s="232" t="s">
        <v>80</v>
      </c>
      <c r="AO110" s="231"/>
      <c r="AP110" s="232" t="s">
        <v>80</v>
      </c>
      <c r="AQ110" s="231"/>
      <c r="AR110" s="232" t="s">
        <v>80</v>
      </c>
      <c r="AS110" s="231"/>
      <c r="AT110" s="232" t="s">
        <v>80</v>
      </c>
      <c r="AU110" s="231"/>
      <c r="AV110" s="232" t="s">
        <v>80</v>
      </c>
      <c r="AW110" s="231"/>
      <c r="AX110" s="232" t="s">
        <v>80</v>
      </c>
      <c r="AY110" s="231"/>
      <c r="AZ110" s="232" t="s">
        <v>80</v>
      </c>
      <c r="BA110" s="231"/>
      <c r="BB110" s="232" t="s">
        <v>80</v>
      </c>
      <c r="BC110" s="231"/>
      <c r="BD110" s="232" t="s">
        <v>80</v>
      </c>
      <c r="BE110" s="231"/>
      <c r="BF110" s="232" t="s">
        <v>80</v>
      </c>
      <c r="BG110" s="231"/>
      <c r="BH110" s="232" t="s">
        <v>80</v>
      </c>
      <c r="BI110" s="231"/>
      <c r="BJ110" s="232" t="s">
        <v>80</v>
      </c>
      <c r="BK110" s="231"/>
      <c r="BL110" s="232" t="s">
        <v>80</v>
      </c>
      <c r="BM110" s="231"/>
      <c r="BN110" s="232" t="s">
        <v>80</v>
      </c>
      <c r="BO110" s="231"/>
    </row>
    <row r="111" spans="1:67" ht="12.75" x14ac:dyDescent="0.2">
      <c r="A111" s="141">
        <v>207</v>
      </c>
      <c r="B111" s="117" t="s">
        <v>988</v>
      </c>
      <c r="C111" s="111" t="s">
        <v>1021</v>
      </c>
      <c r="D111" s="110" t="s">
        <v>90</v>
      </c>
      <c r="E111" s="229">
        <v>2050</v>
      </c>
      <c r="F111" s="230" t="s">
        <v>80</v>
      </c>
      <c r="G111" s="231"/>
      <c r="H111" s="232" t="s">
        <v>80</v>
      </c>
      <c r="I111" s="231"/>
      <c r="J111" s="232" t="s">
        <v>80</v>
      </c>
      <c r="K111" s="231"/>
      <c r="L111" s="232" t="s">
        <v>80</v>
      </c>
      <c r="M111" s="231"/>
      <c r="N111" s="232" t="s">
        <v>80</v>
      </c>
      <c r="O111" s="231"/>
      <c r="P111" s="232" t="s">
        <v>80</v>
      </c>
      <c r="Q111" s="231"/>
      <c r="R111" s="232" t="s">
        <v>80</v>
      </c>
      <c r="S111" s="231"/>
      <c r="T111" s="232" t="s">
        <v>80</v>
      </c>
      <c r="U111" s="231"/>
      <c r="V111" s="232" t="s">
        <v>80</v>
      </c>
      <c r="W111" s="231"/>
      <c r="X111" s="232" t="s">
        <v>80</v>
      </c>
      <c r="Y111" s="231"/>
      <c r="Z111" s="232" t="s">
        <v>80</v>
      </c>
      <c r="AA111" s="231"/>
      <c r="AB111" s="232" t="s">
        <v>80</v>
      </c>
      <c r="AC111" s="231"/>
      <c r="AD111" s="237" t="s">
        <v>80</v>
      </c>
      <c r="AE111" s="238"/>
      <c r="AF111" s="232" t="s">
        <v>80</v>
      </c>
      <c r="AG111" s="231"/>
      <c r="AH111" s="232" t="s">
        <v>80</v>
      </c>
      <c r="AI111" s="231"/>
      <c r="AJ111" s="237" t="s">
        <v>80</v>
      </c>
      <c r="AK111" s="238"/>
      <c r="AL111" s="232" t="s">
        <v>80</v>
      </c>
      <c r="AM111" s="231"/>
      <c r="AN111" s="232" t="s">
        <v>80</v>
      </c>
      <c r="AO111" s="231"/>
      <c r="AP111" s="232" t="s">
        <v>80</v>
      </c>
      <c r="AQ111" s="231"/>
      <c r="AR111" s="232" t="s">
        <v>80</v>
      </c>
      <c r="AS111" s="231"/>
      <c r="AT111" s="232" t="s">
        <v>80</v>
      </c>
      <c r="AU111" s="231"/>
      <c r="AV111" s="232" t="s">
        <v>80</v>
      </c>
      <c r="AW111" s="231"/>
      <c r="AX111" s="232" t="s">
        <v>80</v>
      </c>
      <c r="AY111" s="231"/>
      <c r="AZ111" s="232" t="s">
        <v>80</v>
      </c>
      <c r="BA111" s="231"/>
      <c r="BB111" s="232" t="s">
        <v>80</v>
      </c>
      <c r="BC111" s="231"/>
      <c r="BD111" s="232" t="s">
        <v>80</v>
      </c>
      <c r="BE111" s="231"/>
      <c r="BF111" s="232" t="s">
        <v>80</v>
      </c>
      <c r="BG111" s="231"/>
      <c r="BH111" s="232" t="s">
        <v>80</v>
      </c>
      <c r="BI111" s="231"/>
      <c r="BJ111" s="232" t="s">
        <v>80</v>
      </c>
      <c r="BK111" s="231"/>
      <c r="BL111" s="232" t="s">
        <v>80</v>
      </c>
      <c r="BM111" s="231"/>
      <c r="BN111" s="232" t="s">
        <v>80</v>
      </c>
      <c r="BO111" s="231"/>
    </row>
    <row r="112" spans="1:67" ht="12.75" x14ac:dyDescent="0.2">
      <c r="A112" s="163">
        <v>208</v>
      </c>
      <c r="B112" s="147" t="s">
        <v>988</v>
      </c>
      <c r="C112" s="131" t="s">
        <v>1021</v>
      </c>
      <c r="D112" s="130" t="s">
        <v>863</v>
      </c>
      <c r="E112" s="239" t="s">
        <v>940</v>
      </c>
      <c r="F112" s="240" t="s">
        <v>80</v>
      </c>
      <c r="G112" s="241"/>
      <c r="H112" s="242" t="s">
        <v>80</v>
      </c>
      <c r="I112" s="241"/>
      <c r="J112" s="242" t="s">
        <v>80</v>
      </c>
      <c r="K112" s="241"/>
      <c r="L112" s="242" t="s">
        <v>80</v>
      </c>
      <c r="M112" s="241"/>
      <c r="N112" s="242" t="s">
        <v>80</v>
      </c>
      <c r="O112" s="241"/>
      <c r="P112" s="242" t="s">
        <v>80</v>
      </c>
      <c r="Q112" s="241"/>
      <c r="R112" s="242" t="s">
        <v>80</v>
      </c>
      <c r="S112" s="241"/>
      <c r="T112" s="242" t="s">
        <v>80</v>
      </c>
      <c r="U112" s="241"/>
      <c r="V112" s="242" t="s">
        <v>80</v>
      </c>
      <c r="W112" s="241"/>
      <c r="X112" s="242" t="s">
        <v>80</v>
      </c>
      <c r="Y112" s="241"/>
      <c r="Z112" s="242" t="s">
        <v>80</v>
      </c>
      <c r="AA112" s="241"/>
      <c r="AB112" s="242" t="s">
        <v>80</v>
      </c>
      <c r="AC112" s="241"/>
      <c r="AD112" s="243" t="s">
        <v>80</v>
      </c>
      <c r="AE112" s="244"/>
      <c r="AF112" s="242" t="s">
        <v>80</v>
      </c>
      <c r="AG112" s="241"/>
      <c r="AH112" s="242" t="s">
        <v>80</v>
      </c>
      <c r="AI112" s="241"/>
      <c r="AJ112" s="243" t="s">
        <v>80</v>
      </c>
      <c r="AK112" s="244"/>
      <c r="AL112" s="242" t="s">
        <v>80</v>
      </c>
      <c r="AM112" s="241"/>
      <c r="AN112" s="242" t="s">
        <v>80</v>
      </c>
      <c r="AO112" s="241"/>
      <c r="AP112" s="242" t="s">
        <v>80</v>
      </c>
      <c r="AQ112" s="241"/>
      <c r="AR112" s="242" t="s">
        <v>80</v>
      </c>
      <c r="AS112" s="241"/>
      <c r="AT112" s="242" t="s">
        <v>80</v>
      </c>
      <c r="AU112" s="241"/>
      <c r="AV112" s="242" t="s">
        <v>80</v>
      </c>
      <c r="AW112" s="241"/>
      <c r="AX112" s="242" t="s">
        <v>80</v>
      </c>
      <c r="AY112" s="241"/>
      <c r="AZ112" s="242" t="s">
        <v>80</v>
      </c>
      <c r="BA112" s="241"/>
      <c r="BB112" s="242" t="s">
        <v>80</v>
      </c>
      <c r="BC112" s="241"/>
      <c r="BD112" s="242" t="s">
        <v>80</v>
      </c>
      <c r="BE112" s="241"/>
      <c r="BF112" s="242" t="s">
        <v>80</v>
      </c>
      <c r="BG112" s="241"/>
      <c r="BH112" s="242" t="s">
        <v>80</v>
      </c>
      <c r="BI112" s="241"/>
      <c r="BJ112" s="242" t="s">
        <v>80</v>
      </c>
      <c r="BK112" s="241"/>
      <c r="BL112" s="242" t="s">
        <v>80</v>
      </c>
      <c r="BM112" s="241"/>
      <c r="BN112" s="242" t="s">
        <v>80</v>
      </c>
      <c r="BO112" s="241"/>
    </row>
    <row r="113" spans="1:67" ht="12.75" x14ac:dyDescent="0.2">
      <c r="A113" s="141">
        <v>209</v>
      </c>
      <c r="B113" s="117" t="s">
        <v>988</v>
      </c>
      <c r="C113" s="111" t="s">
        <v>1022</v>
      </c>
      <c r="D113" s="110" t="s">
        <v>90</v>
      </c>
      <c r="E113" s="229" t="s">
        <v>204</v>
      </c>
      <c r="F113" s="230" t="s">
        <v>80</v>
      </c>
      <c r="G113" s="231"/>
      <c r="H113" s="232" t="s">
        <v>80</v>
      </c>
      <c r="I113" s="231"/>
      <c r="J113" s="232" t="s">
        <v>80</v>
      </c>
      <c r="K113" s="231"/>
      <c r="L113" s="232" t="s">
        <v>80</v>
      </c>
      <c r="M113" s="231"/>
      <c r="N113" s="233" t="s">
        <v>78</v>
      </c>
      <c r="O113" s="234">
        <v>322</v>
      </c>
      <c r="P113" s="232" t="s">
        <v>80</v>
      </c>
      <c r="Q113" s="231"/>
      <c r="R113" s="232" t="s">
        <v>80</v>
      </c>
      <c r="S113" s="231"/>
      <c r="T113" s="232" t="s">
        <v>80</v>
      </c>
      <c r="U113" s="231"/>
      <c r="V113" s="232" t="s">
        <v>80</v>
      </c>
      <c r="W113" s="231"/>
      <c r="X113" s="232" t="s">
        <v>80</v>
      </c>
      <c r="Y113" s="231"/>
      <c r="Z113" s="232" t="s">
        <v>80</v>
      </c>
      <c r="AA113" s="231"/>
      <c r="AB113" s="232" t="s">
        <v>80</v>
      </c>
      <c r="AC113" s="231"/>
      <c r="AD113" s="237" t="s">
        <v>80</v>
      </c>
      <c r="AE113" s="238"/>
      <c r="AF113" s="232" t="s">
        <v>80</v>
      </c>
      <c r="AG113" s="231"/>
      <c r="AH113" s="232" t="s">
        <v>80</v>
      </c>
      <c r="AI113" s="231"/>
      <c r="AJ113" s="237" t="s">
        <v>80</v>
      </c>
      <c r="AK113" s="238"/>
      <c r="AL113" s="232" t="s">
        <v>80</v>
      </c>
      <c r="AM113" s="231"/>
      <c r="AN113" s="233" t="s">
        <v>80</v>
      </c>
      <c r="AO113" s="231"/>
      <c r="AP113" s="232" t="s">
        <v>80</v>
      </c>
      <c r="AQ113" s="231"/>
      <c r="AR113" s="232" t="s">
        <v>80</v>
      </c>
      <c r="AS113" s="231"/>
      <c r="AT113" s="233" t="s">
        <v>78</v>
      </c>
      <c r="AU113" s="234">
        <v>126</v>
      </c>
      <c r="AV113" s="232" t="s">
        <v>80</v>
      </c>
      <c r="AW113" s="231"/>
      <c r="AX113" s="232" t="s">
        <v>80</v>
      </c>
      <c r="AY113" s="231"/>
      <c r="AZ113" s="232" t="s">
        <v>80</v>
      </c>
      <c r="BA113" s="231"/>
      <c r="BB113" s="232" t="s">
        <v>80</v>
      </c>
      <c r="BC113" s="231"/>
      <c r="BD113" s="232" t="s">
        <v>80</v>
      </c>
      <c r="BE113" s="231"/>
      <c r="BF113" s="232" t="s">
        <v>80</v>
      </c>
      <c r="BG113" s="231"/>
      <c r="BH113" s="232" t="s">
        <v>80</v>
      </c>
      <c r="BI113" s="231"/>
      <c r="BJ113" s="232" t="s">
        <v>80</v>
      </c>
      <c r="BK113" s="231"/>
      <c r="BL113" s="232" t="s">
        <v>80</v>
      </c>
      <c r="BM113" s="231"/>
      <c r="BN113" s="232" t="s">
        <v>80</v>
      </c>
      <c r="BO113" s="231"/>
    </row>
    <row r="114" spans="1:67" ht="12.75" x14ac:dyDescent="0.2">
      <c r="A114" s="141">
        <v>210</v>
      </c>
      <c r="B114" s="117" t="s">
        <v>988</v>
      </c>
      <c r="C114" s="111" t="s">
        <v>1022</v>
      </c>
      <c r="D114" s="110" t="s">
        <v>90</v>
      </c>
      <c r="E114" s="229" t="s">
        <v>935</v>
      </c>
      <c r="F114" s="230" t="s">
        <v>80</v>
      </c>
      <c r="G114" s="231"/>
      <c r="H114" s="233" t="s">
        <v>78</v>
      </c>
      <c r="I114" s="234">
        <v>105</v>
      </c>
      <c r="J114" s="232" t="s">
        <v>80</v>
      </c>
      <c r="K114" s="231"/>
      <c r="L114" s="232" t="s">
        <v>80</v>
      </c>
      <c r="M114" s="231"/>
      <c r="N114" s="233" t="s">
        <v>78</v>
      </c>
      <c r="O114" s="234">
        <v>322</v>
      </c>
      <c r="P114" s="232" t="s">
        <v>80</v>
      </c>
      <c r="Q114" s="231"/>
      <c r="R114" s="232" t="s">
        <v>80</v>
      </c>
      <c r="S114" s="231"/>
      <c r="T114" s="232" t="s">
        <v>80</v>
      </c>
      <c r="U114" s="231"/>
      <c r="V114" s="232" t="s">
        <v>80</v>
      </c>
      <c r="W114" s="231"/>
      <c r="X114" s="232" t="s">
        <v>80</v>
      </c>
      <c r="Y114" s="231"/>
      <c r="Z114" s="232" t="s">
        <v>80</v>
      </c>
      <c r="AA114" s="231"/>
      <c r="AB114" s="232" t="s">
        <v>80</v>
      </c>
      <c r="AC114" s="231"/>
      <c r="AD114" s="237" t="s">
        <v>80</v>
      </c>
      <c r="AE114" s="238"/>
      <c r="AF114" s="232" t="s">
        <v>80</v>
      </c>
      <c r="AG114" s="231"/>
      <c r="AH114" s="232" t="s">
        <v>80</v>
      </c>
      <c r="AI114" s="231"/>
      <c r="AJ114" s="237" t="s">
        <v>80</v>
      </c>
      <c r="AK114" s="238"/>
      <c r="AL114" s="233" t="s">
        <v>78</v>
      </c>
      <c r="AM114" s="234" t="s">
        <v>83</v>
      </c>
      <c r="AN114" s="232" t="s">
        <v>80</v>
      </c>
      <c r="AO114" s="231"/>
      <c r="AP114" s="232" t="s">
        <v>80</v>
      </c>
      <c r="AQ114" s="231"/>
      <c r="AR114" s="232" t="s">
        <v>80</v>
      </c>
      <c r="AS114" s="231"/>
      <c r="AT114" s="233" t="s">
        <v>78</v>
      </c>
      <c r="AU114" s="234">
        <v>126</v>
      </c>
      <c r="AV114" s="232" t="s">
        <v>80</v>
      </c>
      <c r="AW114" s="231"/>
      <c r="AX114" s="232" t="s">
        <v>80</v>
      </c>
      <c r="AY114" s="231"/>
      <c r="AZ114" s="233" t="s">
        <v>78</v>
      </c>
      <c r="BA114" s="234" t="s">
        <v>93</v>
      </c>
      <c r="BB114" s="232" t="s">
        <v>80</v>
      </c>
      <c r="BC114" s="231"/>
      <c r="BD114" s="232" t="s">
        <v>80</v>
      </c>
      <c r="BE114" s="231"/>
      <c r="BF114" s="233" t="s">
        <v>78</v>
      </c>
      <c r="BG114" s="234" t="s">
        <v>84</v>
      </c>
      <c r="BH114" s="232" t="s">
        <v>80</v>
      </c>
      <c r="BI114" s="231"/>
      <c r="BJ114" s="233" t="s">
        <v>78</v>
      </c>
      <c r="BK114" s="234" t="s">
        <v>120</v>
      </c>
      <c r="BL114" s="232" t="s">
        <v>80</v>
      </c>
      <c r="BM114" s="231"/>
      <c r="BN114" s="232" t="s">
        <v>80</v>
      </c>
      <c r="BO114" s="231"/>
    </row>
    <row r="115" spans="1:67" ht="12.75" x14ac:dyDescent="0.2">
      <c r="A115" s="141">
        <v>211</v>
      </c>
      <c r="B115" s="117" t="s">
        <v>988</v>
      </c>
      <c r="C115" s="111" t="s">
        <v>1022</v>
      </c>
      <c r="D115" s="110" t="s">
        <v>90</v>
      </c>
      <c r="E115" s="229" t="s">
        <v>686</v>
      </c>
      <c r="F115" s="230" t="s">
        <v>80</v>
      </c>
      <c r="G115" s="231"/>
      <c r="H115" s="233" t="s">
        <v>78</v>
      </c>
      <c r="I115" s="234">
        <v>105</v>
      </c>
      <c r="J115" s="233" t="s">
        <v>78</v>
      </c>
      <c r="K115" s="234">
        <v>131</v>
      </c>
      <c r="L115" s="232" t="s">
        <v>80</v>
      </c>
      <c r="M115" s="231"/>
      <c r="N115" s="233" t="s">
        <v>78</v>
      </c>
      <c r="O115" s="234">
        <v>322</v>
      </c>
      <c r="P115" s="232" t="s">
        <v>80</v>
      </c>
      <c r="Q115" s="231"/>
      <c r="R115" s="233" t="s">
        <v>78</v>
      </c>
      <c r="S115" s="234" t="s">
        <v>134</v>
      </c>
      <c r="T115" s="232" t="s">
        <v>80</v>
      </c>
      <c r="U115" s="231"/>
      <c r="V115" s="232" t="s">
        <v>80</v>
      </c>
      <c r="W115" s="231"/>
      <c r="X115" s="232" t="s">
        <v>80</v>
      </c>
      <c r="Y115" s="231"/>
      <c r="Z115" s="232" t="s">
        <v>80</v>
      </c>
      <c r="AA115" s="231"/>
      <c r="AB115" s="232" t="s">
        <v>80</v>
      </c>
      <c r="AC115" s="231"/>
      <c r="AD115" s="237" t="s">
        <v>80</v>
      </c>
      <c r="AE115" s="238"/>
      <c r="AF115" s="232" t="s">
        <v>80</v>
      </c>
      <c r="AG115" s="231"/>
      <c r="AH115" s="232" t="s">
        <v>80</v>
      </c>
      <c r="AI115" s="231"/>
      <c r="AJ115" s="237" t="s">
        <v>80</v>
      </c>
      <c r="AK115" s="238"/>
      <c r="AL115" s="233" t="s">
        <v>78</v>
      </c>
      <c r="AM115" s="234" t="s">
        <v>83</v>
      </c>
      <c r="AN115" s="233" t="s">
        <v>78</v>
      </c>
      <c r="AO115" s="234" t="s">
        <v>135</v>
      </c>
      <c r="AP115" s="233" t="s">
        <v>78</v>
      </c>
      <c r="AQ115" s="234" t="s">
        <v>95</v>
      </c>
      <c r="AR115" s="233" t="s">
        <v>78</v>
      </c>
      <c r="AS115" s="234" t="s">
        <v>136</v>
      </c>
      <c r="AT115" s="233" t="s">
        <v>78</v>
      </c>
      <c r="AU115" s="234">
        <v>126</v>
      </c>
      <c r="AV115" s="232" t="s">
        <v>80</v>
      </c>
      <c r="AW115" s="231"/>
      <c r="AX115" s="232" t="s">
        <v>80</v>
      </c>
      <c r="AY115" s="231"/>
      <c r="AZ115" s="233" t="s">
        <v>78</v>
      </c>
      <c r="BA115" s="234" t="s">
        <v>93</v>
      </c>
      <c r="BB115" s="232" t="s">
        <v>80</v>
      </c>
      <c r="BC115" s="231"/>
      <c r="BD115" s="232" t="s">
        <v>80</v>
      </c>
      <c r="BE115" s="231"/>
      <c r="BF115" s="233" t="s">
        <v>78</v>
      </c>
      <c r="BG115" s="234" t="s">
        <v>84</v>
      </c>
      <c r="BH115" s="233" t="s">
        <v>78</v>
      </c>
      <c r="BI115" s="234" t="s">
        <v>96</v>
      </c>
      <c r="BJ115" s="233" t="s">
        <v>78</v>
      </c>
      <c r="BK115" s="234" t="s">
        <v>120</v>
      </c>
      <c r="BL115" s="232" t="s">
        <v>80</v>
      </c>
      <c r="BM115" s="231"/>
      <c r="BN115" s="232" t="s">
        <v>80</v>
      </c>
      <c r="BO115" s="231"/>
    </row>
    <row r="116" spans="1:67" ht="12.75" x14ac:dyDescent="0.2">
      <c r="A116" s="141">
        <v>212</v>
      </c>
      <c r="B116" s="117" t="s">
        <v>988</v>
      </c>
      <c r="C116" s="111" t="s">
        <v>1024</v>
      </c>
      <c r="D116" s="110" t="s">
        <v>863</v>
      </c>
      <c r="E116" s="229" t="s">
        <v>938</v>
      </c>
      <c r="F116" s="230" t="s">
        <v>80</v>
      </c>
      <c r="G116" s="231"/>
      <c r="H116" s="232" t="s">
        <v>80</v>
      </c>
      <c r="I116" s="231"/>
      <c r="J116" s="232" t="s">
        <v>80</v>
      </c>
      <c r="K116" s="231"/>
      <c r="L116" s="232" t="s">
        <v>80</v>
      </c>
      <c r="M116" s="231"/>
      <c r="N116" s="232" t="s">
        <v>80</v>
      </c>
      <c r="O116" s="231"/>
      <c r="P116" s="232" t="s">
        <v>80</v>
      </c>
      <c r="Q116" s="231"/>
      <c r="R116" s="232" t="s">
        <v>80</v>
      </c>
      <c r="S116" s="231"/>
      <c r="T116" s="232" t="s">
        <v>80</v>
      </c>
      <c r="U116" s="231"/>
      <c r="V116" s="232" t="s">
        <v>80</v>
      </c>
      <c r="W116" s="231"/>
      <c r="X116" s="232" t="s">
        <v>80</v>
      </c>
      <c r="Y116" s="231"/>
      <c r="Z116" s="232" t="s">
        <v>80</v>
      </c>
      <c r="AA116" s="231"/>
      <c r="AB116" s="232" t="s">
        <v>80</v>
      </c>
      <c r="AC116" s="231"/>
      <c r="AD116" s="237" t="s">
        <v>80</v>
      </c>
      <c r="AE116" s="238"/>
      <c r="AF116" s="232" t="s">
        <v>80</v>
      </c>
      <c r="AG116" s="231"/>
      <c r="AH116" s="232" t="s">
        <v>80</v>
      </c>
      <c r="AI116" s="231"/>
      <c r="AJ116" s="237" t="s">
        <v>80</v>
      </c>
      <c r="AK116" s="238"/>
      <c r="AL116" s="232" t="s">
        <v>80</v>
      </c>
      <c r="AM116" s="231"/>
      <c r="AN116" s="232" t="s">
        <v>80</v>
      </c>
      <c r="AO116" s="231"/>
      <c r="AP116" s="232" t="s">
        <v>80</v>
      </c>
      <c r="AQ116" s="231"/>
      <c r="AR116" s="232" t="s">
        <v>80</v>
      </c>
      <c r="AS116" s="231"/>
      <c r="AT116" s="232" t="s">
        <v>80</v>
      </c>
      <c r="AU116" s="231"/>
      <c r="AV116" s="232" t="s">
        <v>80</v>
      </c>
      <c r="AW116" s="231"/>
      <c r="AX116" s="232" t="s">
        <v>80</v>
      </c>
      <c r="AY116" s="231"/>
      <c r="AZ116" s="233" t="s">
        <v>78</v>
      </c>
      <c r="BA116" s="234" t="s">
        <v>93</v>
      </c>
      <c r="BB116" s="232" t="s">
        <v>80</v>
      </c>
      <c r="BC116" s="231"/>
      <c r="BD116" s="232" t="s">
        <v>80</v>
      </c>
      <c r="BE116" s="231"/>
      <c r="BF116" s="233" t="s">
        <v>78</v>
      </c>
      <c r="BG116" s="234" t="s">
        <v>84</v>
      </c>
      <c r="BH116" s="232" t="s">
        <v>80</v>
      </c>
      <c r="BI116" s="231"/>
      <c r="BJ116" s="233" t="s">
        <v>78</v>
      </c>
      <c r="BK116" s="234" t="s">
        <v>120</v>
      </c>
      <c r="BL116" s="232" t="s">
        <v>80</v>
      </c>
      <c r="BM116" s="231"/>
      <c r="BN116" s="232" t="s">
        <v>80</v>
      </c>
      <c r="BO116" s="231"/>
    </row>
    <row r="117" spans="1:67" ht="12.75" x14ac:dyDescent="0.2">
      <c r="A117" s="141">
        <v>213</v>
      </c>
      <c r="B117" s="117" t="s">
        <v>988</v>
      </c>
      <c r="C117" s="111" t="s">
        <v>1025</v>
      </c>
      <c r="D117" s="110" t="s">
        <v>90</v>
      </c>
      <c r="E117" s="229">
        <v>2025</v>
      </c>
      <c r="F117" s="230" t="s">
        <v>80</v>
      </c>
      <c r="G117" s="231"/>
      <c r="H117" s="232" t="s">
        <v>80</v>
      </c>
      <c r="I117" s="231"/>
      <c r="J117" s="232" t="s">
        <v>80</v>
      </c>
      <c r="K117" s="231"/>
      <c r="L117" s="232" t="s">
        <v>80</v>
      </c>
      <c r="M117" s="231"/>
      <c r="N117" s="232" t="s">
        <v>80</v>
      </c>
      <c r="O117" s="231"/>
      <c r="P117" s="232" t="s">
        <v>80</v>
      </c>
      <c r="Q117" s="231"/>
      <c r="R117" s="232" t="s">
        <v>80</v>
      </c>
      <c r="S117" s="231"/>
      <c r="T117" s="232" t="s">
        <v>80</v>
      </c>
      <c r="U117" s="231"/>
      <c r="V117" s="232" t="s">
        <v>80</v>
      </c>
      <c r="W117" s="231"/>
      <c r="X117" s="232" t="s">
        <v>80</v>
      </c>
      <c r="Y117" s="231"/>
      <c r="Z117" s="232" t="s">
        <v>80</v>
      </c>
      <c r="AA117" s="231"/>
      <c r="AB117" s="232" t="s">
        <v>80</v>
      </c>
      <c r="AC117" s="231"/>
      <c r="AD117" s="237" t="s">
        <v>80</v>
      </c>
      <c r="AE117" s="238"/>
      <c r="AF117" s="232" t="s">
        <v>80</v>
      </c>
      <c r="AG117" s="231"/>
      <c r="AH117" s="232" t="s">
        <v>80</v>
      </c>
      <c r="AI117" s="231"/>
      <c r="AJ117" s="237" t="s">
        <v>80</v>
      </c>
      <c r="AK117" s="238"/>
      <c r="AL117" s="232" t="s">
        <v>80</v>
      </c>
      <c r="AM117" s="231"/>
      <c r="AN117" s="232" t="s">
        <v>80</v>
      </c>
      <c r="AO117" s="231"/>
      <c r="AP117" s="232" t="s">
        <v>80</v>
      </c>
      <c r="AQ117" s="231"/>
      <c r="AR117" s="232" t="s">
        <v>80</v>
      </c>
      <c r="AS117" s="231"/>
      <c r="AT117" s="232" t="s">
        <v>80</v>
      </c>
      <c r="AU117" s="231"/>
      <c r="AV117" s="232" t="s">
        <v>80</v>
      </c>
      <c r="AW117" s="231"/>
      <c r="AX117" s="232" t="s">
        <v>80</v>
      </c>
      <c r="AY117" s="231"/>
      <c r="AZ117" s="232" t="s">
        <v>80</v>
      </c>
      <c r="BA117" s="231"/>
      <c r="BB117" s="232" t="s">
        <v>80</v>
      </c>
      <c r="BC117" s="231"/>
      <c r="BD117" s="232" t="s">
        <v>80</v>
      </c>
      <c r="BE117" s="231"/>
      <c r="BF117" s="232" t="s">
        <v>80</v>
      </c>
      <c r="BG117" s="231"/>
      <c r="BH117" s="232" t="s">
        <v>80</v>
      </c>
      <c r="BI117" s="231"/>
      <c r="BJ117" s="232" t="s">
        <v>80</v>
      </c>
      <c r="BK117" s="231"/>
      <c r="BL117" s="232" t="s">
        <v>80</v>
      </c>
      <c r="BM117" s="231"/>
      <c r="BN117" s="232" t="s">
        <v>80</v>
      </c>
      <c r="BO117" s="231"/>
    </row>
    <row r="118" spans="1:67" ht="12.75" x14ac:dyDescent="0.2">
      <c r="A118" s="141">
        <v>214</v>
      </c>
      <c r="B118" s="117" t="s">
        <v>988</v>
      </c>
      <c r="C118" s="111" t="s">
        <v>1025</v>
      </c>
      <c r="D118" s="110" t="s">
        <v>90</v>
      </c>
      <c r="E118" s="229">
        <v>2030</v>
      </c>
      <c r="F118" s="230" t="s">
        <v>80</v>
      </c>
      <c r="G118" s="231"/>
      <c r="H118" s="232" t="s">
        <v>80</v>
      </c>
      <c r="I118" s="231"/>
      <c r="J118" s="232" t="s">
        <v>80</v>
      </c>
      <c r="K118" s="231"/>
      <c r="L118" s="232" t="s">
        <v>80</v>
      </c>
      <c r="M118" s="231"/>
      <c r="N118" s="232" t="s">
        <v>80</v>
      </c>
      <c r="O118" s="231"/>
      <c r="P118" s="232" t="s">
        <v>80</v>
      </c>
      <c r="Q118" s="231"/>
      <c r="R118" s="232" t="s">
        <v>80</v>
      </c>
      <c r="S118" s="231"/>
      <c r="T118" s="232" t="s">
        <v>80</v>
      </c>
      <c r="U118" s="231"/>
      <c r="V118" s="232" t="s">
        <v>80</v>
      </c>
      <c r="W118" s="231"/>
      <c r="X118" s="232" t="s">
        <v>80</v>
      </c>
      <c r="Y118" s="231"/>
      <c r="Z118" s="232" t="s">
        <v>80</v>
      </c>
      <c r="AA118" s="231"/>
      <c r="AB118" s="232" t="s">
        <v>80</v>
      </c>
      <c r="AC118" s="231"/>
      <c r="AD118" s="237" t="s">
        <v>80</v>
      </c>
      <c r="AE118" s="238"/>
      <c r="AF118" s="232" t="s">
        <v>80</v>
      </c>
      <c r="AG118" s="231"/>
      <c r="AH118" s="232" t="s">
        <v>80</v>
      </c>
      <c r="AI118" s="231"/>
      <c r="AJ118" s="237" t="s">
        <v>80</v>
      </c>
      <c r="AK118" s="238"/>
      <c r="AL118" s="232" t="s">
        <v>80</v>
      </c>
      <c r="AM118" s="231"/>
      <c r="AN118" s="232" t="s">
        <v>80</v>
      </c>
      <c r="AO118" s="231"/>
      <c r="AP118" s="232" t="s">
        <v>80</v>
      </c>
      <c r="AQ118" s="231"/>
      <c r="AR118" s="232" t="s">
        <v>80</v>
      </c>
      <c r="AS118" s="231"/>
      <c r="AT118" s="232" t="s">
        <v>80</v>
      </c>
      <c r="AU118" s="231"/>
      <c r="AV118" s="232" t="s">
        <v>80</v>
      </c>
      <c r="AW118" s="231"/>
      <c r="AX118" s="232" t="s">
        <v>80</v>
      </c>
      <c r="AY118" s="231"/>
      <c r="AZ118" s="232" t="s">
        <v>80</v>
      </c>
      <c r="BA118" s="231"/>
      <c r="BB118" s="232" t="s">
        <v>80</v>
      </c>
      <c r="BC118" s="231"/>
      <c r="BD118" s="232" t="s">
        <v>80</v>
      </c>
      <c r="BE118" s="231"/>
      <c r="BF118" s="232" t="s">
        <v>80</v>
      </c>
      <c r="BG118" s="231"/>
      <c r="BH118" s="232" t="s">
        <v>80</v>
      </c>
      <c r="BI118" s="231"/>
      <c r="BJ118" s="232" t="s">
        <v>80</v>
      </c>
      <c r="BK118" s="231"/>
      <c r="BL118" s="232" t="s">
        <v>80</v>
      </c>
      <c r="BM118" s="231"/>
      <c r="BN118" s="232" t="s">
        <v>80</v>
      </c>
      <c r="BO118" s="231"/>
    </row>
    <row r="119" spans="1:67" ht="12.75" x14ac:dyDescent="0.2">
      <c r="A119" s="141">
        <v>215</v>
      </c>
      <c r="B119" s="117" t="s">
        <v>988</v>
      </c>
      <c r="C119" s="111" t="s">
        <v>1025</v>
      </c>
      <c r="D119" s="110" t="s">
        <v>90</v>
      </c>
      <c r="E119" s="229">
        <v>2050</v>
      </c>
      <c r="F119" s="230" t="s">
        <v>80</v>
      </c>
      <c r="G119" s="231"/>
      <c r="H119" s="232" t="s">
        <v>80</v>
      </c>
      <c r="I119" s="231"/>
      <c r="J119" s="232" t="s">
        <v>80</v>
      </c>
      <c r="K119" s="231"/>
      <c r="L119" s="232" t="s">
        <v>80</v>
      </c>
      <c r="M119" s="231"/>
      <c r="N119" s="232" t="s">
        <v>80</v>
      </c>
      <c r="O119" s="231"/>
      <c r="P119" s="232" t="s">
        <v>80</v>
      </c>
      <c r="Q119" s="231"/>
      <c r="R119" s="232" t="s">
        <v>80</v>
      </c>
      <c r="S119" s="231"/>
      <c r="T119" s="232" t="s">
        <v>80</v>
      </c>
      <c r="U119" s="231"/>
      <c r="V119" s="232" t="s">
        <v>80</v>
      </c>
      <c r="W119" s="231"/>
      <c r="X119" s="232" t="s">
        <v>80</v>
      </c>
      <c r="Y119" s="231"/>
      <c r="Z119" s="232" t="s">
        <v>80</v>
      </c>
      <c r="AA119" s="231"/>
      <c r="AB119" s="232" t="s">
        <v>80</v>
      </c>
      <c r="AC119" s="231"/>
      <c r="AD119" s="237" t="s">
        <v>80</v>
      </c>
      <c r="AE119" s="238"/>
      <c r="AF119" s="232" t="s">
        <v>80</v>
      </c>
      <c r="AG119" s="231"/>
      <c r="AH119" s="232" t="s">
        <v>80</v>
      </c>
      <c r="AI119" s="231"/>
      <c r="AJ119" s="237" t="s">
        <v>80</v>
      </c>
      <c r="AK119" s="238"/>
      <c r="AL119" s="232" t="s">
        <v>80</v>
      </c>
      <c r="AM119" s="231"/>
      <c r="AN119" s="232" t="s">
        <v>80</v>
      </c>
      <c r="AO119" s="231"/>
      <c r="AP119" s="232" t="s">
        <v>80</v>
      </c>
      <c r="AQ119" s="231"/>
      <c r="AR119" s="232" t="s">
        <v>80</v>
      </c>
      <c r="AS119" s="231"/>
      <c r="AT119" s="232" t="s">
        <v>80</v>
      </c>
      <c r="AU119" s="231"/>
      <c r="AV119" s="232" t="s">
        <v>80</v>
      </c>
      <c r="AW119" s="231"/>
      <c r="AX119" s="232" t="s">
        <v>80</v>
      </c>
      <c r="AY119" s="231"/>
      <c r="AZ119" s="232" t="s">
        <v>80</v>
      </c>
      <c r="BA119" s="231"/>
      <c r="BB119" s="232" t="s">
        <v>80</v>
      </c>
      <c r="BC119" s="231"/>
      <c r="BD119" s="232" t="s">
        <v>80</v>
      </c>
      <c r="BE119" s="231"/>
      <c r="BF119" s="232" t="s">
        <v>80</v>
      </c>
      <c r="BG119" s="231"/>
      <c r="BH119" s="232" t="s">
        <v>80</v>
      </c>
      <c r="BI119" s="231"/>
      <c r="BJ119" s="232" t="s">
        <v>80</v>
      </c>
      <c r="BK119" s="231"/>
      <c r="BL119" s="232" t="s">
        <v>80</v>
      </c>
      <c r="BM119" s="231"/>
      <c r="BN119" s="232" t="s">
        <v>80</v>
      </c>
      <c r="BO119" s="231"/>
    </row>
    <row r="120" spans="1:67" ht="12.75" x14ac:dyDescent="0.2">
      <c r="A120" s="163">
        <v>216</v>
      </c>
      <c r="B120" s="147" t="s">
        <v>988</v>
      </c>
      <c r="C120" s="131" t="s">
        <v>1025</v>
      </c>
      <c r="D120" s="130" t="s">
        <v>863</v>
      </c>
      <c r="E120" s="239" t="s">
        <v>940</v>
      </c>
      <c r="F120" s="240" t="s">
        <v>80</v>
      </c>
      <c r="G120" s="241"/>
      <c r="H120" s="242" t="s">
        <v>80</v>
      </c>
      <c r="I120" s="241"/>
      <c r="J120" s="242" t="s">
        <v>80</v>
      </c>
      <c r="K120" s="241"/>
      <c r="L120" s="242" t="s">
        <v>80</v>
      </c>
      <c r="M120" s="241"/>
      <c r="N120" s="242" t="s">
        <v>80</v>
      </c>
      <c r="O120" s="241"/>
      <c r="P120" s="242" t="s">
        <v>80</v>
      </c>
      <c r="Q120" s="241"/>
      <c r="R120" s="242" t="s">
        <v>80</v>
      </c>
      <c r="S120" s="241"/>
      <c r="T120" s="242" t="s">
        <v>80</v>
      </c>
      <c r="U120" s="241"/>
      <c r="V120" s="242" t="s">
        <v>80</v>
      </c>
      <c r="W120" s="241"/>
      <c r="X120" s="242" t="s">
        <v>80</v>
      </c>
      <c r="Y120" s="241"/>
      <c r="Z120" s="242" t="s">
        <v>80</v>
      </c>
      <c r="AA120" s="241"/>
      <c r="AB120" s="242" t="s">
        <v>80</v>
      </c>
      <c r="AC120" s="241"/>
      <c r="AD120" s="243" t="s">
        <v>80</v>
      </c>
      <c r="AE120" s="244"/>
      <c r="AF120" s="242" t="s">
        <v>80</v>
      </c>
      <c r="AG120" s="241"/>
      <c r="AH120" s="242" t="s">
        <v>80</v>
      </c>
      <c r="AI120" s="241"/>
      <c r="AJ120" s="243" t="s">
        <v>80</v>
      </c>
      <c r="AK120" s="244"/>
      <c r="AL120" s="242" t="s">
        <v>80</v>
      </c>
      <c r="AM120" s="241"/>
      <c r="AN120" s="242" t="s">
        <v>80</v>
      </c>
      <c r="AO120" s="241"/>
      <c r="AP120" s="242" t="s">
        <v>80</v>
      </c>
      <c r="AQ120" s="241"/>
      <c r="AR120" s="242" t="s">
        <v>80</v>
      </c>
      <c r="AS120" s="241"/>
      <c r="AT120" s="242" t="s">
        <v>80</v>
      </c>
      <c r="AU120" s="241"/>
      <c r="AV120" s="242" t="s">
        <v>80</v>
      </c>
      <c r="AW120" s="241"/>
      <c r="AX120" s="242" t="s">
        <v>80</v>
      </c>
      <c r="AY120" s="241"/>
      <c r="AZ120" s="242" t="s">
        <v>80</v>
      </c>
      <c r="BA120" s="241"/>
      <c r="BB120" s="242" t="s">
        <v>80</v>
      </c>
      <c r="BC120" s="241"/>
      <c r="BD120" s="242" t="s">
        <v>80</v>
      </c>
      <c r="BE120" s="241"/>
      <c r="BF120" s="242" t="s">
        <v>80</v>
      </c>
      <c r="BG120" s="241"/>
      <c r="BH120" s="242" t="s">
        <v>80</v>
      </c>
      <c r="BI120" s="241"/>
      <c r="BJ120" s="242" t="s">
        <v>80</v>
      </c>
      <c r="BK120" s="241"/>
      <c r="BL120" s="242" t="s">
        <v>80</v>
      </c>
      <c r="BM120" s="241"/>
      <c r="BN120" s="242" t="s">
        <v>80</v>
      </c>
      <c r="BO120" s="241"/>
    </row>
    <row r="121" spans="1:67" ht="12.75" x14ac:dyDescent="0.2">
      <c r="A121" s="141">
        <v>217</v>
      </c>
      <c r="B121" s="117" t="s">
        <v>988</v>
      </c>
      <c r="C121" s="111" t="s">
        <v>1026</v>
      </c>
      <c r="D121" s="110" t="s">
        <v>90</v>
      </c>
      <c r="E121" s="229" t="s">
        <v>204</v>
      </c>
      <c r="F121" s="230" t="s">
        <v>80</v>
      </c>
      <c r="G121" s="231"/>
      <c r="H121" s="232" t="s">
        <v>80</v>
      </c>
      <c r="I121" s="231"/>
      <c r="J121" s="232" t="s">
        <v>80</v>
      </c>
      <c r="K121" s="231"/>
      <c r="L121" s="232" t="s">
        <v>80</v>
      </c>
      <c r="M121" s="231"/>
      <c r="N121" s="232" t="s">
        <v>80</v>
      </c>
      <c r="O121" s="231"/>
      <c r="P121" s="232" t="s">
        <v>80</v>
      </c>
      <c r="Q121" s="231"/>
      <c r="R121" s="232" t="s">
        <v>80</v>
      </c>
      <c r="S121" s="231"/>
      <c r="T121" s="232" t="s">
        <v>80</v>
      </c>
      <c r="U121" s="231"/>
      <c r="V121" s="232" t="s">
        <v>80</v>
      </c>
      <c r="W121" s="231"/>
      <c r="X121" s="232" t="s">
        <v>80</v>
      </c>
      <c r="Y121" s="231"/>
      <c r="Z121" s="232" t="s">
        <v>80</v>
      </c>
      <c r="AA121" s="231"/>
      <c r="AB121" s="232" t="s">
        <v>80</v>
      </c>
      <c r="AC121" s="231"/>
      <c r="AD121" s="237" t="s">
        <v>80</v>
      </c>
      <c r="AE121" s="238"/>
      <c r="AF121" s="232" t="s">
        <v>80</v>
      </c>
      <c r="AG121" s="231"/>
      <c r="AH121" s="232" t="s">
        <v>80</v>
      </c>
      <c r="AI121" s="231"/>
      <c r="AJ121" s="237" t="s">
        <v>80</v>
      </c>
      <c r="AK121" s="238"/>
      <c r="AL121" s="232" t="s">
        <v>80</v>
      </c>
      <c r="AM121" s="231"/>
      <c r="AN121" s="232" t="s">
        <v>80</v>
      </c>
      <c r="AO121" s="231"/>
      <c r="AP121" s="232" t="s">
        <v>80</v>
      </c>
      <c r="AQ121" s="231"/>
      <c r="AR121" s="232" t="s">
        <v>80</v>
      </c>
      <c r="AS121" s="231"/>
      <c r="AT121" s="233" t="s">
        <v>78</v>
      </c>
      <c r="AU121" s="234">
        <v>126</v>
      </c>
      <c r="AV121" s="232" t="s">
        <v>80</v>
      </c>
      <c r="AW121" s="231"/>
      <c r="AX121" s="232" t="s">
        <v>80</v>
      </c>
      <c r="AY121" s="231"/>
      <c r="AZ121" s="232" t="s">
        <v>80</v>
      </c>
      <c r="BA121" s="231"/>
      <c r="BB121" s="232" t="s">
        <v>80</v>
      </c>
      <c r="BC121" s="231"/>
      <c r="BD121" s="232" t="s">
        <v>80</v>
      </c>
      <c r="BE121" s="231"/>
      <c r="BF121" s="232" t="s">
        <v>80</v>
      </c>
      <c r="BG121" s="231"/>
      <c r="BH121" s="232" t="s">
        <v>80</v>
      </c>
      <c r="BI121" s="231"/>
      <c r="BJ121" s="232" t="s">
        <v>80</v>
      </c>
      <c r="BK121" s="231"/>
      <c r="BL121" s="232" t="s">
        <v>80</v>
      </c>
      <c r="BM121" s="231"/>
      <c r="BN121" s="232" t="s">
        <v>80</v>
      </c>
      <c r="BO121" s="231"/>
    </row>
    <row r="122" spans="1:67" ht="12.75" x14ac:dyDescent="0.2">
      <c r="A122" s="141">
        <v>218</v>
      </c>
      <c r="B122" s="117" t="s">
        <v>988</v>
      </c>
      <c r="C122" s="111" t="s">
        <v>1026</v>
      </c>
      <c r="D122" s="110" t="s">
        <v>90</v>
      </c>
      <c r="E122" s="229" t="s">
        <v>935</v>
      </c>
      <c r="F122" s="230" t="s">
        <v>80</v>
      </c>
      <c r="G122" s="231"/>
      <c r="H122" s="232" t="s">
        <v>80</v>
      </c>
      <c r="I122" s="231"/>
      <c r="J122" s="232" t="s">
        <v>80</v>
      </c>
      <c r="K122" s="231"/>
      <c r="L122" s="232" t="s">
        <v>80</v>
      </c>
      <c r="M122" s="231"/>
      <c r="N122" s="232" t="s">
        <v>80</v>
      </c>
      <c r="O122" s="231"/>
      <c r="P122" s="232" t="s">
        <v>80</v>
      </c>
      <c r="Q122" s="231"/>
      <c r="R122" s="232" t="s">
        <v>80</v>
      </c>
      <c r="S122" s="231"/>
      <c r="T122" s="232" t="s">
        <v>80</v>
      </c>
      <c r="U122" s="231"/>
      <c r="V122" s="232" t="s">
        <v>80</v>
      </c>
      <c r="W122" s="231"/>
      <c r="X122" s="232" t="s">
        <v>80</v>
      </c>
      <c r="Y122" s="231"/>
      <c r="Z122" s="232" t="s">
        <v>80</v>
      </c>
      <c r="AA122" s="231"/>
      <c r="AB122" s="232" t="s">
        <v>80</v>
      </c>
      <c r="AC122" s="231"/>
      <c r="AD122" s="237" t="s">
        <v>80</v>
      </c>
      <c r="AE122" s="238"/>
      <c r="AF122" s="232" t="s">
        <v>80</v>
      </c>
      <c r="AG122" s="231"/>
      <c r="AH122" s="232" t="s">
        <v>80</v>
      </c>
      <c r="AI122" s="231"/>
      <c r="AJ122" s="237" t="s">
        <v>80</v>
      </c>
      <c r="AK122" s="238"/>
      <c r="AL122" s="232" t="s">
        <v>80</v>
      </c>
      <c r="AM122" s="231"/>
      <c r="AN122" s="232" t="s">
        <v>80</v>
      </c>
      <c r="AO122" s="231"/>
      <c r="AP122" s="232" t="s">
        <v>80</v>
      </c>
      <c r="AQ122" s="231"/>
      <c r="AR122" s="232" t="s">
        <v>80</v>
      </c>
      <c r="AS122" s="231"/>
      <c r="AT122" s="233" t="s">
        <v>78</v>
      </c>
      <c r="AU122" s="234">
        <v>126</v>
      </c>
      <c r="AV122" s="232" t="s">
        <v>80</v>
      </c>
      <c r="AW122" s="231"/>
      <c r="AX122" s="232" t="s">
        <v>80</v>
      </c>
      <c r="AY122" s="231"/>
      <c r="AZ122" s="233" t="s">
        <v>78</v>
      </c>
      <c r="BA122" s="234" t="s">
        <v>93</v>
      </c>
      <c r="BB122" s="232" t="s">
        <v>80</v>
      </c>
      <c r="BC122" s="231"/>
      <c r="BD122" s="232" t="s">
        <v>80</v>
      </c>
      <c r="BE122" s="231"/>
      <c r="BF122" s="233" t="s">
        <v>78</v>
      </c>
      <c r="BG122" s="234" t="s">
        <v>84</v>
      </c>
      <c r="BH122" s="232" t="s">
        <v>80</v>
      </c>
      <c r="BI122" s="231"/>
      <c r="BJ122" s="232" t="s">
        <v>80</v>
      </c>
      <c r="BK122" s="231"/>
      <c r="BL122" s="232" t="s">
        <v>80</v>
      </c>
      <c r="BM122" s="231"/>
      <c r="BN122" s="232" t="s">
        <v>80</v>
      </c>
      <c r="BO122" s="231"/>
    </row>
    <row r="123" spans="1:67" ht="12.75" x14ac:dyDescent="0.2">
      <c r="A123" s="141">
        <v>219</v>
      </c>
      <c r="B123" s="117" t="s">
        <v>988</v>
      </c>
      <c r="C123" s="111" t="s">
        <v>1026</v>
      </c>
      <c r="D123" s="110" t="s">
        <v>90</v>
      </c>
      <c r="E123" s="229" t="s">
        <v>686</v>
      </c>
      <c r="F123" s="230" t="s">
        <v>80</v>
      </c>
      <c r="G123" s="231"/>
      <c r="H123" s="232" t="s">
        <v>80</v>
      </c>
      <c r="I123" s="231"/>
      <c r="J123" s="232" t="s">
        <v>80</v>
      </c>
      <c r="K123" s="231"/>
      <c r="L123" s="232" t="s">
        <v>80</v>
      </c>
      <c r="M123" s="231"/>
      <c r="N123" s="232" t="s">
        <v>80</v>
      </c>
      <c r="O123" s="231"/>
      <c r="P123" s="232" t="s">
        <v>80</v>
      </c>
      <c r="Q123" s="231"/>
      <c r="R123" s="233" t="s">
        <v>78</v>
      </c>
      <c r="S123" s="234" t="s">
        <v>134</v>
      </c>
      <c r="T123" s="233" t="s">
        <v>78</v>
      </c>
      <c r="U123" s="234">
        <v>77</v>
      </c>
      <c r="V123" s="232" t="s">
        <v>80</v>
      </c>
      <c r="W123" s="231"/>
      <c r="X123" s="232" t="s">
        <v>80</v>
      </c>
      <c r="Y123" s="231"/>
      <c r="Z123" s="232" t="s">
        <v>80</v>
      </c>
      <c r="AA123" s="231"/>
      <c r="AB123" s="232" t="s">
        <v>80</v>
      </c>
      <c r="AC123" s="231"/>
      <c r="AD123" s="237" t="s">
        <v>80</v>
      </c>
      <c r="AE123" s="238"/>
      <c r="AF123" s="232" t="s">
        <v>80</v>
      </c>
      <c r="AG123" s="231"/>
      <c r="AH123" s="232" t="s">
        <v>80</v>
      </c>
      <c r="AI123" s="231"/>
      <c r="AJ123" s="237" t="s">
        <v>80</v>
      </c>
      <c r="AK123" s="238"/>
      <c r="AL123" s="232" t="s">
        <v>80</v>
      </c>
      <c r="AM123" s="231"/>
      <c r="AN123" s="232" t="s">
        <v>80</v>
      </c>
      <c r="AO123" s="231"/>
      <c r="AP123" s="232" t="s">
        <v>80</v>
      </c>
      <c r="AQ123" s="231"/>
      <c r="AR123" s="232" t="s">
        <v>80</v>
      </c>
      <c r="AS123" s="231"/>
      <c r="AT123" s="233" t="s">
        <v>78</v>
      </c>
      <c r="AU123" s="234">
        <v>126</v>
      </c>
      <c r="AV123" s="232" t="s">
        <v>80</v>
      </c>
      <c r="AW123" s="231"/>
      <c r="AX123" s="232" t="s">
        <v>80</v>
      </c>
      <c r="AY123" s="231"/>
      <c r="AZ123" s="233" t="s">
        <v>78</v>
      </c>
      <c r="BA123" s="234" t="s">
        <v>93</v>
      </c>
      <c r="BB123" s="232" t="s">
        <v>80</v>
      </c>
      <c r="BC123" s="231"/>
      <c r="BD123" s="232" t="s">
        <v>80</v>
      </c>
      <c r="BE123" s="231"/>
      <c r="BF123" s="233" t="s">
        <v>78</v>
      </c>
      <c r="BG123" s="234" t="s">
        <v>84</v>
      </c>
      <c r="BH123" s="232" t="s">
        <v>80</v>
      </c>
      <c r="BI123" s="231"/>
      <c r="BJ123" s="232" t="s">
        <v>80</v>
      </c>
      <c r="BK123" s="231"/>
      <c r="BL123" s="232" t="s">
        <v>80</v>
      </c>
      <c r="BM123" s="231"/>
      <c r="BN123" s="232" t="s">
        <v>80</v>
      </c>
      <c r="BO123" s="231"/>
    </row>
    <row r="124" spans="1:67" ht="12.75" x14ac:dyDescent="0.2">
      <c r="A124" s="141">
        <v>220</v>
      </c>
      <c r="B124" s="117" t="s">
        <v>988</v>
      </c>
      <c r="C124" s="111" t="s">
        <v>1028</v>
      </c>
      <c r="D124" s="110" t="s">
        <v>863</v>
      </c>
      <c r="E124" s="229" t="s">
        <v>938</v>
      </c>
      <c r="F124" s="230" t="s">
        <v>80</v>
      </c>
      <c r="G124" s="231"/>
      <c r="H124" s="232" t="s">
        <v>80</v>
      </c>
      <c r="I124" s="231"/>
      <c r="J124" s="232" t="s">
        <v>80</v>
      </c>
      <c r="K124" s="231"/>
      <c r="L124" s="232" t="s">
        <v>80</v>
      </c>
      <c r="M124" s="231"/>
      <c r="N124" s="232" t="s">
        <v>80</v>
      </c>
      <c r="O124" s="231"/>
      <c r="P124" s="232" t="s">
        <v>80</v>
      </c>
      <c r="Q124" s="231"/>
      <c r="R124" s="232" t="s">
        <v>80</v>
      </c>
      <c r="S124" s="231"/>
      <c r="T124" s="232" t="s">
        <v>80</v>
      </c>
      <c r="U124" s="231"/>
      <c r="V124" s="232" t="s">
        <v>80</v>
      </c>
      <c r="W124" s="231"/>
      <c r="X124" s="232" t="s">
        <v>80</v>
      </c>
      <c r="Y124" s="231"/>
      <c r="Z124" s="232" t="s">
        <v>80</v>
      </c>
      <c r="AA124" s="231"/>
      <c r="AB124" s="232" t="s">
        <v>80</v>
      </c>
      <c r="AC124" s="231"/>
      <c r="AD124" s="237" t="s">
        <v>80</v>
      </c>
      <c r="AE124" s="238"/>
      <c r="AF124" s="232" t="s">
        <v>80</v>
      </c>
      <c r="AG124" s="231"/>
      <c r="AH124" s="232" t="s">
        <v>80</v>
      </c>
      <c r="AI124" s="231"/>
      <c r="AJ124" s="237" t="s">
        <v>80</v>
      </c>
      <c r="AK124" s="238"/>
      <c r="AL124" s="232" t="s">
        <v>80</v>
      </c>
      <c r="AM124" s="231"/>
      <c r="AN124" s="232" t="s">
        <v>80</v>
      </c>
      <c r="AO124" s="231"/>
      <c r="AP124" s="232" t="s">
        <v>80</v>
      </c>
      <c r="AQ124" s="231"/>
      <c r="AR124" s="232" t="s">
        <v>80</v>
      </c>
      <c r="AS124" s="231"/>
      <c r="AT124" s="232" t="s">
        <v>80</v>
      </c>
      <c r="AU124" s="231"/>
      <c r="AV124" s="232" t="s">
        <v>80</v>
      </c>
      <c r="AW124" s="231"/>
      <c r="AX124" s="232" t="s">
        <v>80</v>
      </c>
      <c r="AY124" s="231"/>
      <c r="AZ124" s="233" t="s">
        <v>78</v>
      </c>
      <c r="BA124" s="234" t="s">
        <v>93</v>
      </c>
      <c r="BB124" s="232" t="s">
        <v>80</v>
      </c>
      <c r="BC124" s="231"/>
      <c r="BD124" s="232" t="s">
        <v>80</v>
      </c>
      <c r="BE124" s="231"/>
      <c r="BF124" s="233" t="s">
        <v>78</v>
      </c>
      <c r="BG124" s="234" t="s">
        <v>84</v>
      </c>
      <c r="BH124" s="232" t="s">
        <v>80</v>
      </c>
      <c r="BI124" s="231"/>
      <c r="BJ124" s="232" t="s">
        <v>80</v>
      </c>
      <c r="BK124" s="231"/>
      <c r="BL124" s="232" t="s">
        <v>80</v>
      </c>
      <c r="BM124" s="231"/>
      <c r="BN124" s="232" t="s">
        <v>80</v>
      </c>
      <c r="BO124" s="231"/>
    </row>
    <row r="125" spans="1:67" ht="12.75" x14ac:dyDescent="0.2">
      <c r="A125" s="141">
        <v>221</v>
      </c>
      <c r="B125" s="117" t="s">
        <v>988</v>
      </c>
      <c r="C125" s="111" t="s">
        <v>1029</v>
      </c>
      <c r="D125" s="110" t="s">
        <v>90</v>
      </c>
      <c r="E125" s="229">
        <v>2025</v>
      </c>
      <c r="F125" s="230" t="s">
        <v>80</v>
      </c>
      <c r="G125" s="231"/>
      <c r="H125" s="232" t="s">
        <v>80</v>
      </c>
      <c r="I125" s="231"/>
      <c r="J125" s="232" t="s">
        <v>80</v>
      </c>
      <c r="K125" s="231"/>
      <c r="L125" s="232" t="s">
        <v>80</v>
      </c>
      <c r="M125" s="231"/>
      <c r="N125" s="232" t="s">
        <v>80</v>
      </c>
      <c r="O125" s="231"/>
      <c r="P125" s="232" t="s">
        <v>80</v>
      </c>
      <c r="Q125" s="231"/>
      <c r="R125" s="232" t="s">
        <v>80</v>
      </c>
      <c r="S125" s="231"/>
      <c r="T125" s="232" t="s">
        <v>80</v>
      </c>
      <c r="U125" s="231"/>
      <c r="V125" s="232" t="s">
        <v>80</v>
      </c>
      <c r="W125" s="231"/>
      <c r="X125" s="232" t="s">
        <v>80</v>
      </c>
      <c r="Y125" s="231"/>
      <c r="Z125" s="232" t="s">
        <v>80</v>
      </c>
      <c r="AA125" s="231"/>
      <c r="AB125" s="232" t="s">
        <v>80</v>
      </c>
      <c r="AC125" s="231"/>
      <c r="AD125" s="237" t="s">
        <v>80</v>
      </c>
      <c r="AE125" s="238"/>
      <c r="AF125" s="232" t="s">
        <v>80</v>
      </c>
      <c r="AG125" s="231"/>
      <c r="AH125" s="232" t="s">
        <v>80</v>
      </c>
      <c r="AI125" s="231"/>
      <c r="AJ125" s="237" t="s">
        <v>80</v>
      </c>
      <c r="AK125" s="238"/>
      <c r="AL125" s="232" t="s">
        <v>80</v>
      </c>
      <c r="AM125" s="231"/>
      <c r="AN125" s="232" t="s">
        <v>80</v>
      </c>
      <c r="AO125" s="231"/>
      <c r="AP125" s="232" t="s">
        <v>80</v>
      </c>
      <c r="AQ125" s="231"/>
      <c r="AR125" s="232" t="s">
        <v>80</v>
      </c>
      <c r="AS125" s="231"/>
      <c r="AT125" s="232" t="s">
        <v>80</v>
      </c>
      <c r="AU125" s="231"/>
      <c r="AV125" s="232" t="s">
        <v>80</v>
      </c>
      <c r="AW125" s="231"/>
      <c r="AX125" s="232" t="s">
        <v>80</v>
      </c>
      <c r="AY125" s="231"/>
      <c r="AZ125" s="232" t="s">
        <v>80</v>
      </c>
      <c r="BA125" s="231"/>
      <c r="BB125" s="232" t="s">
        <v>80</v>
      </c>
      <c r="BC125" s="231"/>
      <c r="BD125" s="232" t="s">
        <v>80</v>
      </c>
      <c r="BE125" s="231"/>
      <c r="BF125" s="232" t="s">
        <v>80</v>
      </c>
      <c r="BG125" s="231"/>
      <c r="BH125" s="232" t="s">
        <v>80</v>
      </c>
      <c r="BI125" s="231"/>
      <c r="BJ125" s="232" t="s">
        <v>80</v>
      </c>
      <c r="BK125" s="231"/>
      <c r="BL125" s="232" t="s">
        <v>80</v>
      </c>
      <c r="BM125" s="231"/>
      <c r="BN125" s="232" t="s">
        <v>80</v>
      </c>
      <c r="BO125" s="231"/>
    </row>
    <row r="126" spans="1:67" ht="12.75" x14ac:dyDescent="0.2">
      <c r="A126" s="141">
        <v>222</v>
      </c>
      <c r="B126" s="117" t="s">
        <v>988</v>
      </c>
      <c r="C126" s="111" t="s">
        <v>1029</v>
      </c>
      <c r="D126" s="110" t="s">
        <v>90</v>
      </c>
      <c r="E126" s="229">
        <v>2030</v>
      </c>
      <c r="F126" s="230" t="s">
        <v>80</v>
      </c>
      <c r="G126" s="231"/>
      <c r="H126" s="232" t="s">
        <v>80</v>
      </c>
      <c r="I126" s="231"/>
      <c r="J126" s="232" t="s">
        <v>80</v>
      </c>
      <c r="K126" s="231"/>
      <c r="L126" s="232" t="s">
        <v>80</v>
      </c>
      <c r="M126" s="231"/>
      <c r="N126" s="232" t="s">
        <v>80</v>
      </c>
      <c r="O126" s="231"/>
      <c r="P126" s="232" t="s">
        <v>80</v>
      </c>
      <c r="Q126" s="231"/>
      <c r="R126" s="232" t="s">
        <v>80</v>
      </c>
      <c r="S126" s="231"/>
      <c r="T126" s="232" t="s">
        <v>80</v>
      </c>
      <c r="U126" s="231"/>
      <c r="V126" s="232" t="s">
        <v>80</v>
      </c>
      <c r="W126" s="231"/>
      <c r="X126" s="232" t="s">
        <v>80</v>
      </c>
      <c r="Y126" s="231"/>
      <c r="Z126" s="232" t="s">
        <v>80</v>
      </c>
      <c r="AA126" s="231"/>
      <c r="AB126" s="232" t="s">
        <v>80</v>
      </c>
      <c r="AC126" s="231"/>
      <c r="AD126" s="237" t="s">
        <v>80</v>
      </c>
      <c r="AE126" s="238"/>
      <c r="AF126" s="232" t="s">
        <v>80</v>
      </c>
      <c r="AG126" s="231"/>
      <c r="AH126" s="232" t="s">
        <v>80</v>
      </c>
      <c r="AI126" s="231"/>
      <c r="AJ126" s="237" t="s">
        <v>80</v>
      </c>
      <c r="AK126" s="238"/>
      <c r="AL126" s="232" t="s">
        <v>80</v>
      </c>
      <c r="AM126" s="231"/>
      <c r="AN126" s="232" t="s">
        <v>80</v>
      </c>
      <c r="AO126" s="231"/>
      <c r="AP126" s="232" t="s">
        <v>80</v>
      </c>
      <c r="AQ126" s="231"/>
      <c r="AR126" s="232" t="s">
        <v>80</v>
      </c>
      <c r="AS126" s="231"/>
      <c r="AT126" s="232" t="s">
        <v>80</v>
      </c>
      <c r="AU126" s="231"/>
      <c r="AV126" s="232" t="s">
        <v>80</v>
      </c>
      <c r="AW126" s="231"/>
      <c r="AX126" s="232" t="s">
        <v>80</v>
      </c>
      <c r="AY126" s="231"/>
      <c r="AZ126" s="232" t="s">
        <v>80</v>
      </c>
      <c r="BA126" s="231"/>
      <c r="BB126" s="232" t="s">
        <v>80</v>
      </c>
      <c r="BC126" s="231"/>
      <c r="BD126" s="232" t="s">
        <v>80</v>
      </c>
      <c r="BE126" s="231"/>
      <c r="BF126" s="232" t="s">
        <v>80</v>
      </c>
      <c r="BG126" s="231"/>
      <c r="BH126" s="232" t="s">
        <v>80</v>
      </c>
      <c r="BI126" s="231"/>
      <c r="BJ126" s="232" t="s">
        <v>80</v>
      </c>
      <c r="BK126" s="231"/>
      <c r="BL126" s="232" t="s">
        <v>80</v>
      </c>
      <c r="BM126" s="231"/>
      <c r="BN126" s="232" t="s">
        <v>80</v>
      </c>
      <c r="BO126" s="231"/>
    </row>
    <row r="127" spans="1:67" ht="12.75" x14ac:dyDescent="0.2">
      <c r="A127" s="141">
        <v>223</v>
      </c>
      <c r="B127" s="117" t="s">
        <v>988</v>
      </c>
      <c r="C127" s="111" t="s">
        <v>1029</v>
      </c>
      <c r="D127" s="110" t="s">
        <v>90</v>
      </c>
      <c r="E127" s="229">
        <v>2050</v>
      </c>
      <c r="F127" s="230" t="s">
        <v>80</v>
      </c>
      <c r="G127" s="231"/>
      <c r="H127" s="232" t="s">
        <v>80</v>
      </c>
      <c r="I127" s="231"/>
      <c r="J127" s="232" t="s">
        <v>80</v>
      </c>
      <c r="K127" s="231"/>
      <c r="L127" s="232" t="s">
        <v>80</v>
      </c>
      <c r="M127" s="231"/>
      <c r="N127" s="232" t="s">
        <v>80</v>
      </c>
      <c r="O127" s="231"/>
      <c r="P127" s="232" t="s">
        <v>80</v>
      </c>
      <c r="Q127" s="231"/>
      <c r="R127" s="232" t="s">
        <v>80</v>
      </c>
      <c r="S127" s="231"/>
      <c r="T127" s="232" t="s">
        <v>80</v>
      </c>
      <c r="U127" s="231"/>
      <c r="V127" s="232" t="s">
        <v>80</v>
      </c>
      <c r="W127" s="231"/>
      <c r="X127" s="232" t="s">
        <v>80</v>
      </c>
      <c r="Y127" s="231"/>
      <c r="Z127" s="232" t="s">
        <v>80</v>
      </c>
      <c r="AA127" s="231"/>
      <c r="AB127" s="232" t="s">
        <v>80</v>
      </c>
      <c r="AC127" s="231"/>
      <c r="AD127" s="237" t="s">
        <v>80</v>
      </c>
      <c r="AE127" s="238"/>
      <c r="AF127" s="232" t="s">
        <v>80</v>
      </c>
      <c r="AG127" s="231"/>
      <c r="AH127" s="232" t="s">
        <v>80</v>
      </c>
      <c r="AI127" s="231"/>
      <c r="AJ127" s="237" t="s">
        <v>80</v>
      </c>
      <c r="AK127" s="238"/>
      <c r="AL127" s="232" t="s">
        <v>80</v>
      </c>
      <c r="AM127" s="231"/>
      <c r="AN127" s="232" t="s">
        <v>80</v>
      </c>
      <c r="AO127" s="231"/>
      <c r="AP127" s="232" t="s">
        <v>80</v>
      </c>
      <c r="AQ127" s="231"/>
      <c r="AR127" s="232" t="s">
        <v>80</v>
      </c>
      <c r="AS127" s="231"/>
      <c r="AT127" s="232" t="s">
        <v>80</v>
      </c>
      <c r="AU127" s="231"/>
      <c r="AV127" s="232" t="s">
        <v>80</v>
      </c>
      <c r="AW127" s="231"/>
      <c r="AX127" s="232" t="s">
        <v>80</v>
      </c>
      <c r="AY127" s="231"/>
      <c r="AZ127" s="232" t="s">
        <v>80</v>
      </c>
      <c r="BA127" s="231"/>
      <c r="BB127" s="232" t="s">
        <v>80</v>
      </c>
      <c r="BC127" s="231"/>
      <c r="BD127" s="232" t="s">
        <v>80</v>
      </c>
      <c r="BE127" s="231"/>
      <c r="BF127" s="232" t="s">
        <v>80</v>
      </c>
      <c r="BG127" s="231"/>
      <c r="BH127" s="232" t="s">
        <v>80</v>
      </c>
      <c r="BI127" s="231"/>
      <c r="BJ127" s="232" t="s">
        <v>80</v>
      </c>
      <c r="BK127" s="231"/>
      <c r="BL127" s="232" t="s">
        <v>80</v>
      </c>
      <c r="BM127" s="231"/>
      <c r="BN127" s="232" t="s">
        <v>80</v>
      </c>
      <c r="BO127" s="231"/>
    </row>
    <row r="128" spans="1:67" ht="12.75" x14ac:dyDescent="0.2">
      <c r="A128" s="141">
        <v>224</v>
      </c>
      <c r="B128" s="117" t="s">
        <v>988</v>
      </c>
      <c r="C128" s="111" t="s">
        <v>1029</v>
      </c>
      <c r="D128" s="110" t="s">
        <v>863</v>
      </c>
      <c r="E128" s="229" t="s">
        <v>940</v>
      </c>
      <c r="F128" s="230" t="s">
        <v>80</v>
      </c>
      <c r="G128" s="231"/>
      <c r="H128" s="232" t="s">
        <v>80</v>
      </c>
      <c r="I128" s="231"/>
      <c r="J128" s="232" t="s">
        <v>80</v>
      </c>
      <c r="K128" s="231"/>
      <c r="L128" s="232" t="s">
        <v>80</v>
      </c>
      <c r="M128" s="231"/>
      <c r="N128" s="232" t="s">
        <v>80</v>
      </c>
      <c r="O128" s="231"/>
      <c r="P128" s="232" t="s">
        <v>80</v>
      </c>
      <c r="Q128" s="231"/>
      <c r="R128" s="232" t="s">
        <v>80</v>
      </c>
      <c r="S128" s="231"/>
      <c r="T128" s="232" t="s">
        <v>80</v>
      </c>
      <c r="U128" s="231"/>
      <c r="V128" s="232" t="s">
        <v>80</v>
      </c>
      <c r="W128" s="231"/>
      <c r="X128" s="232" t="s">
        <v>80</v>
      </c>
      <c r="Y128" s="231"/>
      <c r="Z128" s="232" t="s">
        <v>80</v>
      </c>
      <c r="AA128" s="231"/>
      <c r="AB128" s="232" t="s">
        <v>80</v>
      </c>
      <c r="AC128" s="231"/>
      <c r="AD128" s="237" t="s">
        <v>80</v>
      </c>
      <c r="AE128" s="238"/>
      <c r="AF128" s="232" t="s">
        <v>80</v>
      </c>
      <c r="AG128" s="231"/>
      <c r="AH128" s="232" t="s">
        <v>80</v>
      </c>
      <c r="AI128" s="231"/>
      <c r="AJ128" s="237" t="s">
        <v>80</v>
      </c>
      <c r="AK128" s="238"/>
      <c r="AL128" s="232" t="s">
        <v>80</v>
      </c>
      <c r="AM128" s="231"/>
      <c r="AN128" s="232" t="s">
        <v>80</v>
      </c>
      <c r="AO128" s="231"/>
      <c r="AP128" s="232" t="s">
        <v>80</v>
      </c>
      <c r="AQ128" s="231"/>
      <c r="AR128" s="232" t="s">
        <v>80</v>
      </c>
      <c r="AS128" s="231"/>
      <c r="AT128" s="232" t="s">
        <v>80</v>
      </c>
      <c r="AU128" s="231"/>
      <c r="AV128" s="232" t="s">
        <v>80</v>
      </c>
      <c r="AW128" s="231"/>
      <c r="AX128" s="232" t="s">
        <v>80</v>
      </c>
      <c r="AY128" s="231"/>
      <c r="AZ128" s="232" t="s">
        <v>80</v>
      </c>
      <c r="BA128" s="231"/>
      <c r="BB128" s="232" t="s">
        <v>80</v>
      </c>
      <c r="BC128" s="231"/>
      <c r="BD128" s="232" t="s">
        <v>80</v>
      </c>
      <c r="BE128" s="231"/>
      <c r="BF128" s="232" t="s">
        <v>80</v>
      </c>
      <c r="BG128" s="231"/>
      <c r="BH128" s="232" t="s">
        <v>80</v>
      </c>
      <c r="BI128" s="231"/>
      <c r="BJ128" s="232" t="s">
        <v>80</v>
      </c>
      <c r="BK128" s="231"/>
      <c r="BL128" s="232" t="s">
        <v>80</v>
      </c>
      <c r="BM128" s="231"/>
      <c r="BN128" s="232" t="s">
        <v>80</v>
      </c>
      <c r="BO128" s="231"/>
    </row>
    <row r="129" spans="1:67" ht="12.75" x14ac:dyDescent="0.2">
      <c r="A129" s="257"/>
      <c r="B129" s="258"/>
      <c r="C129" s="259" t="s">
        <v>1247</v>
      </c>
      <c r="D129" s="260" t="s">
        <v>90</v>
      </c>
      <c r="E129" s="261" t="s">
        <v>686</v>
      </c>
      <c r="F129" s="262" t="s">
        <v>78</v>
      </c>
      <c r="G129" s="263">
        <v>128</v>
      </c>
      <c r="H129" s="264" t="s">
        <v>78</v>
      </c>
      <c r="I129" s="263">
        <v>61</v>
      </c>
      <c r="J129" s="265" t="s">
        <v>80</v>
      </c>
      <c r="K129" s="263"/>
      <c r="L129" s="264" t="s">
        <v>78</v>
      </c>
      <c r="M129" s="263">
        <v>2</v>
      </c>
      <c r="N129" s="265" t="s">
        <v>80</v>
      </c>
      <c r="O129" s="263"/>
      <c r="P129" s="264" t="s">
        <v>78</v>
      </c>
      <c r="Q129" s="263" t="s">
        <v>79</v>
      </c>
      <c r="R129" s="264" t="s">
        <v>78</v>
      </c>
      <c r="S129" s="263" t="s">
        <v>86</v>
      </c>
      <c r="T129" s="264" t="s">
        <v>78</v>
      </c>
      <c r="U129" s="263">
        <v>73</v>
      </c>
      <c r="V129" s="264" t="s">
        <v>78</v>
      </c>
      <c r="W129" s="263" t="s">
        <v>92</v>
      </c>
      <c r="X129" s="265" t="s">
        <v>80</v>
      </c>
      <c r="Y129" s="263"/>
      <c r="Z129" s="265" t="s">
        <v>80</v>
      </c>
      <c r="AA129" s="263"/>
      <c r="AB129" s="264" t="s">
        <v>80</v>
      </c>
      <c r="AC129" s="263"/>
      <c r="AD129" s="266" t="s">
        <v>80</v>
      </c>
      <c r="AE129" s="267"/>
      <c r="AF129" s="264" t="s">
        <v>78</v>
      </c>
      <c r="AG129" s="263">
        <v>215</v>
      </c>
      <c r="AH129" s="264" t="s">
        <v>78</v>
      </c>
      <c r="AI129" s="263">
        <v>117</v>
      </c>
      <c r="AJ129" s="266" t="s">
        <v>80</v>
      </c>
      <c r="AK129" s="267"/>
      <c r="AL129" s="265" t="s">
        <v>80</v>
      </c>
      <c r="AM129" s="263"/>
      <c r="AN129" s="264" t="s">
        <v>78</v>
      </c>
      <c r="AO129" s="263" t="s">
        <v>94</v>
      </c>
      <c r="AP129" s="264" t="s">
        <v>80</v>
      </c>
      <c r="AQ129" s="263"/>
      <c r="AR129" s="264" t="s">
        <v>78</v>
      </c>
      <c r="AS129" s="263" t="s">
        <v>136</v>
      </c>
      <c r="AT129" s="264" t="s">
        <v>78</v>
      </c>
      <c r="AU129" s="263">
        <v>126</v>
      </c>
      <c r="AV129" s="264" t="s">
        <v>78</v>
      </c>
      <c r="AW129" s="263">
        <v>98</v>
      </c>
      <c r="AX129" s="265" t="s">
        <v>80</v>
      </c>
      <c r="AY129" s="263"/>
      <c r="AZ129" s="265" t="s">
        <v>80</v>
      </c>
      <c r="BA129" s="263"/>
      <c r="BB129" s="265" t="s">
        <v>80</v>
      </c>
      <c r="BC129" s="263"/>
      <c r="BD129" s="265" t="s">
        <v>80</v>
      </c>
      <c r="BE129" s="263"/>
      <c r="BF129" s="264" t="s">
        <v>78</v>
      </c>
      <c r="BG129" s="263" t="s">
        <v>84</v>
      </c>
      <c r="BH129" s="264" t="s">
        <v>78</v>
      </c>
      <c r="BI129" s="263" t="s">
        <v>85</v>
      </c>
      <c r="BJ129" s="265" t="s">
        <v>80</v>
      </c>
      <c r="BK129" s="263"/>
      <c r="BL129" s="265" t="s">
        <v>80</v>
      </c>
      <c r="BM129" s="263"/>
      <c r="BN129" s="265" t="s">
        <v>80</v>
      </c>
      <c r="BO129" s="263"/>
    </row>
    <row r="130" spans="1:67" ht="12.75" x14ac:dyDescent="0.2">
      <c r="A130" s="141"/>
      <c r="B130" s="117"/>
      <c r="C130" s="111" t="s">
        <v>1247</v>
      </c>
      <c r="D130" s="110" t="s">
        <v>90</v>
      </c>
      <c r="E130" s="229" t="s">
        <v>1086</v>
      </c>
      <c r="F130" s="253" t="s">
        <v>80</v>
      </c>
      <c r="G130" s="234"/>
      <c r="H130" s="233" t="s">
        <v>78</v>
      </c>
      <c r="I130" s="234">
        <v>61</v>
      </c>
      <c r="J130" s="232"/>
      <c r="K130" s="234"/>
      <c r="L130" s="233" t="s">
        <v>78</v>
      </c>
      <c r="M130" s="234">
        <v>35</v>
      </c>
      <c r="N130" s="232"/>
      <c r="O130" s="234"/>
      <c r="P130" s="233" t="s">
        <v>78</v>
      </c>
      <c r="Q130" s="234" t="s">
        <v>79</v>
      </c>
      <c r="R130" s="232"/>
      <c r="S130" s="234"/>
      <c r="T130" s="232"/>
      <c r="U130" s="234"/>
      <c r="V130" s="232"/>
      <c r="W130" s="234"/>
      <c r="X130" s="232"/>
      <c r="Y130" s="234"/>
      <c r="Z130" s="232"/>
      <c r="AA130" s="234"/>
      <c r="AB130" s="232"/>
      <c r="AC130" s="234"/>
      <c r="AD130" s="232"/>
      <c r="AE130" s="234"/>
      <c r="AF130" s="232"/>
      <c r="AG130" s="234"/>
      <c r="AH130" s="232"/>
      <c r="AI130" s="234"/>
      <c r="AJ130" s="232"/>
      <c r="AK130" s="234"/>
      <c r="AL130" s="232"/>
      <c r="AM130" s="234"/>
      <c r="AN130" s="233" t="s">
        <v>78</v>
      </c>
      <c r="AO130" s="234" t="s">
        <v>94</v>
      </c>
      <c r="AP130" s="232"/>
      <c r="AQ130" s="234"/>
      <c r="AR130" s="232"/>
      <c r="AS130" s="234"/>
      <c r="AT130" s="233" t="s">
        <v>78</v>
      </c>
      <c r="AU130" s="234">
        <v>126</v>
      </c>
      <c r="AV130" s="232"/>
      <c r="AW130" s="234"/>
      <c r="AX130" s="232"/>
      <c r="AY130" s="234"/>
      <c r="AZ130" s="232"/>
      <c r="BA130" s="234"/>
      <c r="BB130" s="232"/>
      <c r="BC130" s="234"/>
      <c r="BD130" s="232"/>
      <c r="BE130" s="234"/>
      <c r="BF130" s="232"/>
      <c r="BG130" s="234"/>
      <c r="BH130" s="233" t="s">
        <v>78</v>
      </c>
      <c r="BI130" s="234" t="s">
        <v>85</v>
      </c>
      <c r="BJ130" s="232"/>
      <c r="BK130" s="234"/>
      <c r="BL130" s="232"/>
      <c r="BM130" s="234"/>
      <c r="BN130" s="232"/>
      <c r="BO130" s="234"/>
    </row>
    <row r="131" spans="1:67" ht="15.75" customHeight="1" x14ac:dyDescent="0.2">
      <c r="A131" s="141"/>
      <c r="B131" s="117"/>
      <c r="C131" s="268" t="s">
        <v>1248</v>
      </c>
      <c r="D131" s="110" t="s">
        <v>90</v>
      </c>
      <c r="E131" s="229" t="s">
        <v>63</v>
      </c>
      <c r="F131" s="269"/>
      <c r="G131" s="270"/>
      <c r="H131" s="271"/>
      <c r="I131" s="270"/>
      <c r="J131" s="271"/>
      <c r="K131" s="270"/>
      <c r="L131" s="271"/>
      <c r="M131" s="270"/>
      <c r="N131" s="271"/>
      <c r="O131" s="270"/>
      <c r="P131" s="271"/>
      <c r="Q131" s="270"/>
      <c r="R131" s="271"/>
      <c r="S131" s="270"/>
      <c r="T131" s="271"/>
      <c r="U131" s="270"/>
      <c r="V131" s="271"/>
      <c r="W131" s="270"/>
      <c r="X131" s="271"/>
      <c r="Y131" s="270"/>
      <c r="Z131" s="271"/>
      <c r="AA131" s="270"/>
      <c r="AB131" s="271"/>
      <c r="AC131" s="270"/>
      <c r="AD131" s="271"/>
      <c r="AE131" s="270"/>
      <c r="AF131" s="271"/>
      <c r="AG131" s="270"/>
      <c r="AH131" s="271"/>
      <c r="AI131" s="270"/>
      <c r="AJ131" s="271"/>
      <c r="AK131" s="270"/>
      <c r="AL131" s="271"/>
      <c r="AM131" s="270"/>
      <c r="AN131" s="271"/>
      <c r="AO131" s="270"/>
      <c r="AP131" s="271"/>
      <c r="AQ131" s="270"/>
      <c r="AR131" s="271"/>
      <c r="AS131" s="270"/>
      <c r="AT131" s="271"/>
      <c r="AU131" s="270"/>
      <c r="AV131" s="271"/>
      <c r="AW131" s="270"/>
      <c r="AX131" s="271"/>
      <c r="AY131" s="270"/>
      <c r="AZ131" s="272"/>
      <c r="BA131" s="270"/>
      <c r="BB131" s="271"/>
      <c r="BC131" s="270"/>
      <c r="BD131" s="271"/>
      <c r="BE131" s="270"/>
      <c r="BF131" s="271"/>
      <c r="BG131" s="270"/>
      <c r="BH131" s="272" t="s">
        <v>78</v>
      </c>
      <c r="BI131" s="270" t="s">
        <v>85</v>
      </c>
      <c r="BJ131" s="272"/>
      <c r="BK131" s="270"/>
      <c r="BL131" s="272"/>
      <c r="BM131" s="270"/>
      <c r="BN131" s="271"/>
      <c r="BO131" s="270"/>
    </row>
    <row r="132" spans="1:67" ht="15.75" customHeight="1" x14ac:dyDescent="0.2">
      <c r="A132" s="141"/>
      <c r="B132" s="117"/>
      <c r="C132" s="273" t="s">
        <v>1248</v>
      </c>
      <c r="D132" s="110" t="s">
        <v>863</v>
      </c>
      <c r="E132" s="229" t="s">
        <v>63</v>
      </c>
      <c r="F132" s="269"/>
      <c r="G132" s="270"/>
      <c r="H132" s="271"/>
      <c r="I132" s="270"/>
      <c r="J132" s="271"/>
      <c r="K132" s="270"/>
      <c r="L132" s="271"/>
      <c r="M132" s="270"/>
      <c r="N132" s="271"/>
      <c r="O132" s="270"/>
      <c r="P132" s="271"/>
      <c r="Q132" s="270"/>
      <c r="R132" s="271"/>
      <c r="S132" s="270"/>
      <c r="T132" s="271"/>
      <c r="U132" s="270"/>
      <c r="V132" s="271"/>
      <c r="W132" s="270"/>
      <c r="X132" s="271"/>
      <c r="Y132" s="270"/>
      <c r="Z132" s="271"/>
      <c r="AA132" s="270"/>
      <c r="AB132" s="271"/>
      <c r="AC132" s="270"/>
      <c r="AD132" s="271"/>
      <c r="AE132" s="270"/>
      <c r="AF132" s="271"/>
      <c r="AG132" s="270"/>
      <c r="AH132" s="271"/>
      <c r="AI132" s="270"/>
      <c r="AJ132" s="271"/>
      <c r="AK132" s="270"/>
      <c r="AL132" s="271"/>
      <c r="AM132" s="270"/>
      <c r="AN132" s="271"/>
      <c r="AO132" s="270"/>
      <c r="AP132" s="271"/>
      <c r="AQ132" s="270"/>
      <c r="AR132" s="271"/>
      <c r="AS132" s="270"/>
      <c r="AT132" s="271"/>
      <c r="AU132" s="270"/>
      <c r="AV132" s="271"/>
      <c r="AW132" s="270"/>
      <c r="AX132" s="271"/>
      <c r="AY132" s="270"/>
      <c r="AZ132" s="272" t="s">
        <v>78</v>
      </c>
      <c r="BA132" s="270">
        <v>24</v>
      </c>
      <c r="BB132" s="271"/>
      <c r="BC132" s="270"/>
      <c r="BD132" s="272" t="s">
        <v>78</v>
      </c>
      <c r="BE132" s="270">
        <v>146</v>
      </c>
      <c r="BF132" s="271"/>
      <c r="BG132" s="270"/>
      <c r="BH132" s="272" t="s">
        <v>78</v>
      </c>
      <c r="BI132" s="270" t="s">
        <v>85</v>
      </c>
      <c r="BJ132" s="272" t="s">
        <v>78</v>
      </c>
      <c r="BK132" s="270" t="s">
        <v>1249</v>
      </c>
      <c r="BL132" s="272"/>
      <c r="BM132" s="270"/>
      <c r="BN132" s="272" t="s">
        <v>78</v>
      </c>
      <c r="BO132" s="270" t="s">
        <v>81</v>
      </c>
    </row>
    <row r="133" spans="1:67" ht="33" customHeight="1" x14ac:dyDescent="0.2">
      <c r="A133" s="141"/>
      <c r="B133" s="117"/>
      <c r="C133" s="268" t="s">
        <v>1250</v>
      </c>
      <c r="D133" s="110"/>
      <c r="E133" s="229"/>
      <c r="F133" s="269" t="s">
        <v>1251</v>
      </c>
      <c r="G133" s="270"/>
      <c r="H133" s="271"/>
      <c r="I133" s="270"/>
      <c r="J133" s="271"/>
      <c r="K133" s="270"/>
      <c r="L133" s="271"/>
      <c r="M133" s="270"/>
      <c r="N133" s="271"/>
      <c r="O133" s="270"/>
      <c r="P133" s="271"/>
      <c r="Q133" s="270"/>
      <c r="R133" s="271"/>
      <c r="S133" s="270"/>
      <c r="T133" s="271"/>
      <c r="U133" s="270"/>
      <c r="V133" s="272" t="s">
        <v>1252</v>
      </c>
      <c r="W133" s="270"/>
      <c r="X133" s="271"/>
      <c r="Y133" s="270"/>
      <c r="Z133" s="271"/>
      <c r="AA133" s="270"/>
      <c r="AB133" s="271"/>
      <c r="AC133" s="270"/>
      <c r="AD133" s="271"/>
      <c r="AE133" s="270"/>
      <c r="AF133" s="272" t="s">
        <v>1253</v>
      </c>
      <c r="AG133" s="270"/>
      <c r="AH133" s="272" t="s">
        <v>1252</v>
      </c>
      <c r="AI133" s="270"/>
      <c r="AJ133" s="271"/>
      <c r="AK133" s="270"/>
      <c r="AL133" s="271"/>
      <c r="AM133" s="270"/>
      <c r="AN133" s="271"/>
      <c r="AO133" s="270"/>
      <c r="AP133" s="271"/>
      <c r="AQ133" s="270"/>
      <c r="AR133" s="271"/>
      <c r="AS133" s="270"/>
      <c r="AT133" s="271"/>
      <c r="AU133" s="270"/>
      <c r="AV133" s="271"/>
      <c r="AW133" s="270"/>
      <c r="AX133" s="271"/>
      <c r="AY133" s="270"/>
      <c r="AZ133" s="271"/>
      <c r="BA133" s="270"/>
      <c r="BB133" s="271"/>
      <c r="BC133" s="270"/>
      <c r="BD133" s="271"/>
      <c r="BE133" s="270"/>
      <c r="BF133" s="271"/>
      <c r="BG133" s="270"/>
      <c r="BH133" s="272"/>
      <c r="BI133" s="270"/>
      <c r="BJ133" s="272"/>
      <c r="BK133" s="270"/>
      <c r="BL133" s="272"/>
      <c r="BM133" s="270"/>
      <c r="BN133" s="271"/>
      <c r="BO133" s="270"/>
    </row>
    <row r="134" spans="1:67" ht="24" customHeight="1" x14ac:dyDescent="0.2">
      <c r="A134" s="141"/>
      <c r="B134" s="117"/>
      <c r="C134" s="268" t="s">
        <v>1254</v>
      </c>
      <c r="D134" s="110"/>
      <c r="E134" s="229"/>
      <c r="F134" s="274">
        <v>60</v>
      </c>
      <c r="G134" s="275"/>
      <c r="H134" s="276">
        <v>240</v>
      </c>
      <c r="I134" s="275"/>
      <c r="J134" s="277">
        <f>7*60+49</f>
        <v>469</v>
      </c>
      <c r="K134" s="275"/>
      <c r="L134" s="276">
        <v>360</v>
      </c>
      <c r="M134" s="275"/>
      <c r="N134" s="276">
        <v>720</v>
      </c>
      <c r="O134" s="275"/>
      <c r="P134" s="276">
        <v>780</v>
      </c>
      <c r="Q134" s="275"/>
      <c r="R134" s="276">
        <v>660</v>
      </c>
      <c r="S134" s="275"/>
      <c r="T134" s="276">
        <v>630</v>
      </c>
      <c r="U134" s="275"/>
      <c r="V134" s="276">
        <v>210</v>
      </c>
      <c r="W134" s="275"/>
      <c r="X134" s="276">
        <v>180</v>
      </c>
      <c r="Y134" s="275"/>
      <c r="Z134" s="276">
        <v>720</v>
      </c>
      <c r="AA134" s="275"/>
      <c r="AB134" s="276">
        <v>690</v>
      </c>
      <c r="AC134" s="275"/>
      <c r="AD134" s="276">
        <v>600</v>
      </c>
      <c r="AE134" s="275"/>
      <c r="AF134" s="276">
        <v>270</v>
      </c>
      <c r="AG134" s="275"/>
      <c r="AH134" s="276">
        <v>120</v>
      </c>
      <c r="AI134" s="275"/>
      <c r="AJ134" s="276">
        <v>3600</v>
      </c>
      <c r="AK134" s="275"/>
      <c r="AL134" s="276">
        <v>670</v>
      </c>
      <c r="AM134" s="275"/>
      <c r="AN134" s="276">
        <v>600</v>
      </c>
      <c r="AO134" s="275"/>
      <c r="AP134" s="276">
        <v>660</v>
      </c>
      <c r="AQ134" s="275"/>
      <c r="AR134" s="276">
        <v>670</v>
      </c>
      <c r="AS134" s="275"/>
      <c r="AT134" s="276">
        <v>680</v>
      </c>
      <c r="AU134" s="275"/>
      <c r="AV134" s="276">
        <v>300</v>
      </c>
      <c r="AW134" s="275"/>
      <c r="AX134" s="276">
        <v>60</v>
      </c>
      <c r="AY134" s="275"/>
      <c r="AZ134" s="276">
        <v>600</v>
      </c>
      <c r="BA134" s="275"/>
      <c r="BB134" s="276">
        <v>900</v>
      </c>
      <c r="BC134" s="275"/>
      <c r="BD134" s="276">
        <v>420</v>
      </c>
      <c r="BE134" s="275"/>
      <c r="BF134" s="276">
        <v>540</v>
      </c>
      <c r="BG134" s="275"/>
      <c r="BH134" s="276">
        <v>480</v>
      </c>
      <c r="BI134" s="275"/>
      <c r="BJ134" s="276">
        <v>420</v>
      </c>
      <c r="BK134" s="275"/>
      <c r="BL134" s="276">
        <v>480</v>
      </c>
      <c r="BM134" s="275"/>
      <c r="BN134" s="276">
        <v>480</v>
      </c>
      <c r="BO134" s="275"/>
    </row>
    <row r="135" spans="1:67" ht="12.75" x14ac:dyDescent="0.2">
      <c r="A135" s="141"/>
      <c r="B135" s="117"/>
      <c r="C135" s="268" t="s">
        <v>1255</v>
      </c>
      <c r="D135" s="110"/>
      <c r="E135" s="229"/>
      <c r="F135" s="274">
        <f>COUNTIF(F$4:F$128,"yes")</f>
        <v>2</v>
      </c>
      <c r="G135" s="275"/>
      <c r="H135" s="274">
        <f>COUNTIF(H$4:H$128,"yes")</f>
        <v>16</v>
      </c>
      <c r="I135" s="275"/>
      <c r="J135" s="274">
        <f>COUNTIF(J$4:J$128,"yes")</f>
        <v>15</v>
      </c>
      <c r="K135" s="275"/>
      <c r="L135" s="274">
        <f>COUNTIF(L$4:L$128,"yes")</f>
        <v>11</v>
      </c>
      <c r="M135" s="275"/>
      <c r="N135" s="274">
        <f>COUNTIF(N$4:N$128,"yes")</f>
        <v>29</v>
      </c>
      <c r="O135" s="275"/>
      <c r="P135" s="274">
        <f>COUNTIF(P$4:P$128,"yes")</f>
        <v>19</v>
      </c>
      <c r="Q135" s="275"/>
      <c r="R135" s="274">
        <f>COUNTIF(R$4:R$128,"yes")</f>
        <v>13</v>
      </c>
      <c r="S135" s="275"/>
      <c r="T135" s="274">
        <f>COUNTIF(T$4:T$128,"yes")</f>
        <v>16</v>
      </c>
      <c r="U135" s="275"/>
      <c r="V135" s="274">
        <f>COUNTIF(V$4:V$128,"yes")</f>
        <v>7</v>
      </c>
      <c r="W135" s="275"/>
      <c r="X135" s="274">
        <f>COUNTIF(X$4:X$128,"yes")</f>
        <v>5</v>
      </c>
      <c r="Y135" s="275"/>
      <c r="Z135" s="274">
        <f>COUNTIF(Z$4:Z$128,"yes")</f>
        <v>7</v>
      </c>
      <c r="AA135" s="275"/>
      <c r="AB135" s="274">
        <f>COUNTIF(AB$4:AB$128,"yes")</f>
        <v>17</v>
      </c>
      <c r="AC135" s="275"/>
      <c r="AD135" s="274">
        <f>COUNTIF(AD$4:AD$128,"yes")</f>
        <v>30</v>
      </c>
      <c r="AE135" s="275"/>
      <c r="AF135" s="274">
        <f>COUNTIF(AF$4:AF$128,"yes")</f>
        <v>5</v>
      </c>
      <c r="AG135" s="275"/>
      <c r="AH135" s="274">
        <f>COUNTIF(AH$4:AH$128,"yes")</f>
        <v>4</v>
      </c>
      <c r="AI135" s="275"/>
      <c r="AJ135" s="274">
        <f>COUNTIF(AJ$4:AJ$128,"yes")</f>
        <v>2</v>
      </c>
      <c r="AK135" s="275"/>
      <c r="AL135" s="274">
        <f>COUNTIF(AL$4:AL$128,"yes")</f>
        <v>20</v>
      </c>
      <c r="AM135" s="275"/>
      <c r="AN135" s="274">
        <f>COUNTIF(AN$4:AN$128,"yes")</f>
        <v>17</v>
      </c>
      <c r="AO135" s="275"/>
      <c r="AP135" s="274">
        <f>COUNTIF(AP$4:AP$128,"yes")</f>
        <v>9</v>
      </c>
      <c r="AQ135" s="275"/>
      <c r="AR135" s="274">
        <f>COUNTIF(AR$4:AR$128,"yes")</f>
        <v>7</v>
      </c>
      <c r="AS135" s="275"/>
      <c r="AT135" s="274">
        <f>COUNTIF(AT$4:AT$128,"yes")</f>
        <v>34</v>
      </c>
      <c r="AU135" s="275"/>
      <c r="AV135" s="274">
        <f>COUNTIF(AV$4:AV$128,"yes")</f>
        <v>5</v>
      </c>
      <c r="AW135" s="275"/>
      <c r="AX135" s="274">
        <f>COUNTIF(AX$4:AX$128,"yes")</f>
        <v>0</v>
      </c>
      <c r="AY135" s="275"/>
      <c r="AZ135" s="274">
        <f>COUNTIF(AZ$4:AZ$128,"yes")</f>
        <v>28</v>
      </c>
      <c r="BA135" s="275"/>
      <c r="BB135" s="274">
        <f>COUNTIF(BB$4:BB$128,"yes")</f>
        <v>4</v>
      </c>
      <c r="BC135" s="275"/>
      <c r="BD135" s="274">
        <f>COUNTIF(BD$4:BD$128,"yes")</f>
        <v>8</v>
      </c>
      <c r="BE135" s="275"/>
      <c r="BF135" s="274">
        <f>COUNTIF(BF$4:BF$128,"yes")</f>
        <v>28</v>
      </c>
      <c r="BG135" s="275"/>
      <c r="BH135" s="274">
        <f>COUNTIF(BH$4:BH$128,"yes")</f>
        <v>11</v>
      </c>
      <c r="BI135" s="275"/>
      <c r="BJ135" s="274">
        <f>COUNTIF(BJ$4:BJ$128,"yes")</f>
        <v>17</v>
      </c>
      <c r="BK135" s="275"/>
      <c r="BL135" s="274">
        <f>COUNTIF(BL$4:BL$128,"yes")</f>
        <v>7</v>
      </c>
      <c r="BM135" s="275"/>
      <c r="BN135" s="274">
        <f>COUNTIF(BN$4:BN$128,"yes")</f>
        <v>12</v>
      </c>
      <c r="BO135" s="275"/>
    </row>
    <row r="136" spans="1:67" ht="12.75" x14ac:dyDescent="0.2">
      <c r="A136" s="141"/>
      <c r="B136" s="117"/>
      <c r="C136" s="268" t="s">
        <v>1256</v>
      </c>
      <c r="D136" s="110"/>
      <c r="E136" s="229"/>
      <c r="F136" s="278">
        <f>F135/COUNTA(F$4:F$128)</f>
        <v>1.6E-2</v>
      </c>
      <c r="G136" s="279"/>
      <c r="H136" s="278">
        <f>H135/COUNTA(H$4:H$128)</f>
        <v>0.128</v>
      </c>
      <c r="I136" s="279"/>
      <c r="J136" s="278">
        <f>J135/COUNTA(J$4:J$128)</f>
        <v>0.12</v>
      </c>
      <c r="K136" s="279"/>
      <c r="L136" s="278">
        <f>L135/COUNTA(L$4:L$128)</f>
        <v>8.7999999999999995E-2</v>
      </c>
      <c r="M136" s="279"/>
      <c r="N136" s="278">
        <f>N135/COUNTA(N$4:N$128)</f>
        <v>0.23200000000000001</v>
      </c>
      <c r="O136" s="279"/>
      <c r="P136" s="278">
        <f>P135/COUNTA(P$4:P$128)</f>
        <v>0.152</v>
      </c>
      <c r="Q136" s="279"/>
      <c r="R136" s="278">
        <f>R135/COUNTA(R$4:R$128)</f>
        <v>0.104</v>
      </c>
      <c r="S136" s="279"/>
      <c r="T136" s="278">
        <f>T135/COUNTA(T$4:T$128)</f>
        <v>0.128</v>
      </c>
      <c r="U136" s="279"/>
      <c r="V136" s="278">
        <f>V135/COUNTA(V$4:V$128)</f>
        <v>5.6000000000000001E-2</v>
      </c>
      <c r="W136" s="279"/>
      <c r="X136" s="278">
        <f>X135/COUNTA(X$4:X$128)</f>
        <v>0.04</v>
      </c>
      <c r="Y136" s="279"/>
      <c r="Z136" s="278">
        <f>Z135/COUNTA(Z$4:Z$128)</f>
        <v>5.6000000000000001E-2</v>
      </c>
      <c r="AA136" s="279"/>
      <c r="AB136" s="278">
        <f>AB135/COUNTA(AB$4:AB$128)</f>
        <v>0.13600000000000001</v>
      </c>
      <c r="AC136" s="279"/>
      <c r="AD136" s="278">
        <f>AD135/COUNTA(AD$4:AD$128)</f>
        <v>0.24</v>
      </c>
      <c r="AE136" s="279"/>
      <c r="AF136" s="278">
        <f>AF135/COUNTA(AF$4:AF$128)</f>
        <v>0.04</v>
      </c>
      <c r="AG136" s="279"/>
      <c r="AH136" s="278">
        <f>AH135/COUNTA(AH$4:AH$128)</f>
        <v>3.2000000000000001E-2</v>
      </c>
      <c r="AI136" s="279"/>
      <c r="AJ136" s="278">
        <f>AJ135/COUNTA(AJ$4:AJ$128)</f>
        <v>1.6E-2</v>
      </c>
      <c r="AK136" s="279"/>
      <c r="AL136" s="278">
        <f>AL135/COUNTA(AL$4:AL$128)</f>
        <v>0.16</v>
      </c>
      <c r="AM136" s="279"/>
      <c r="AN136" s="278">
        <f>AN135/COUNTA(AN$4:AN$128)</f>
        <v>0.13600000000000001</v>
      </c>
      <c r="AO136" s="279"/>
      <c r="AP136" s="278">
        <f>AP135/COUNTA(AP$4:AP$128)</f>
        <v>7.1999999999999995E-2</v>
      </c>
      <c r="AQ136" s="279"/>
      <c r="AR136" s="278">
        <f>AR135/COUNTA(AR$4:AR$128)</f>
        <v>5.6000000000000001E-2</v>
      </c>
      <c r="AS136" s="279"/>
      <c r="AT136" s="278">
        <f>AT135/COUNTA(AT$4:AT$128)</f>
        <v>0.27200000000000002</v>
      </c>
      <c r="AU136" s="279"/>
      <c r="AV136" s="278">
        <f>AV135/COUNTA(AV$4:AV$128)</f>
        <v>0.04</v>
      </c>
      <c r="AW136" s="279"/>
      <c r="AX136" s="278">
        <f>AX135/COUNTA(AX$4:AX$128)</f>
        <v>0</v>
      </c>
      <c r="AY136" s="279"/>
      <c r="AZ136" s="278">
        <f>AZ135/COUNTA(AZ$4:AZ$128)</f>
        <v>0.224</v>
      </c>
      <c r="BA136" s="279"/>
      <c r="BB136" s="278">
        <f>BB135/COUNTA(BB$4:BB$128)</f>
        <v>3.2000000000000001E-2</v>
      </c>
      <c r="BC136" s="279"/>
      <c r="BD136" s="278">
        <f>BD135/COUNTA(BD$4:BD$128)</f>
        <v>6.4000000000000001E-2</v>
      </c>
      <c r="BE136" s="279"/>
      <c r="BF136" s="278">
        <f>BF135/COUNTA(BF$4:BF$128)</f>
        <v>0.224</v>
      </c>
      <c r="BG136" s="279"/>
      <c r="BH136" s="278">
        <f>BH135/COUNTA(BH$4:BH$128)</f>
        <v>8.7999999999999995E-2</v>
      </c>
      <c r="BI136" s="279"/>
      <c r="BJ136" s="278">
        <f>BJ135/COUNTA(BJ$4:BJ$128)</f>
        <v>0.13600000000000001</v>
      </c>
      <c r="BK136" s="279"/>
      <c r="BL136" s="278">
        <f>BL135/COUNTA(BL$4:BL$128)</f>
        <v>5.6000000000000001E-2</v>
      </c>
      <c r="BM136" s="279"/>
      <c r="BN136" s="278">
        <f>BN135/COUNTA(BN$4:BN$128)</f>
        <v>9.6000000000000002E-2</v>
      </c>
      <c r="BO136" s="279"/>
    </row>
  </sheetData>
  <conditionalFormatting sqref="F4:BO130">
    <cfRule type="cellIs" dxfId="3" priority="1" operator="equal">
      <formula>"yes"</formula>
    </cfRule>
  </conditionalFormatting>
  <conditionalFormatting sqref="F4:BO130">
    <cfRule type="cellIs" dxfId="2" priority="2" operator="equal">
      <formula>"no"</formula>
    </cfRule>
  </conditionalFormatting>
  <hyperlinks>
    <hyperlink ref="F2" r:id="rId1" xr:uid="{00000000-0004-0000-0D00-000000000000}"/>
    <hyperlink ref="H2" r:id="rId2" xr:uid="{00000000-0004-0000-0D00-000001000000}"/>
    <hyperlink ref="J2" r:id="rId3" xr:uid="{00000000-0004-0000-0D00-000002000000}"/>
    <hyperlink ref="L2" r:id="rId4" xr:uid="{00000000-0004-0000-0D00-000003000000}"/>
    <hyperlink ref="N2" r:id="rId5" xr:uid="{00000000-0004-0000-0D00-000004000000}"/>
    <hyperlink ref="P2" r:id="rId6" xr:uid="{00000000-0004-0000-0D00-000005000000}"/>
    <hyperlink ref="R2" r:id="rId7" xr:uid="{00000000-0004-0000-0D00-000006000000}"/>
    <hyperlink ref="T2" r:id="rId8" xr:uid="{00000000-0004-0000-0D00-000007000000}"/>
    <hyperlink ref="V2" r:id="rId9" xr:uid="{00000000-0004-0000-0D00-000008000000}"/>
    <hyperlink ref="X2" r:id="rId10" xr:uid="{00000000-0004-0000-0D00-000009000000}"/>
    <hyperlink ref="Z2" r:id="rId11" xr:uid="{00000000-0004-0000-0D00-00000A000000}"/>
    <hyperlink ref="AB2" r:id="rId12" xr:uid="{00000000-0004-0000-0D00-00000B000000}"/>
    <hyperlink ref="AD2" r:id="rId13" xr:uid="{00000000-0004-0000-0D00-00000C000000}"/>
    <hyperlink ref="AF2" r:id="rId14" xr:uid="{00000000-0004-0000-0D00-00000D000000}"/>
    <hyperlink ref="AH2" r:id="rId15" xr:uid="{00000000-0004-0000-0D00-00000E000000}"/>
    <hyperlink ref="AJ2" r:id="rId16" xr:uid="{00000000-0004-0000-0D00-00000F000000}"/>
    <hyperlink ref="AL2" r:id="rId17" xr:uid="{00000000-0004-0000-0D00-000010000000}"/>
    <hyperlink ref="AN2" r:id="rId18" xr:uid="{00000000-0004-0000-0D00-000011000000}"/>
    <hyperlink ref="AP2" r:id="rId19" xr:uid="{00000000-0004-0000-0D00-000012000000}"/>
    <hyperlink ref="AR2" r:id="rId20" xr:uid="{00000000-0004-0000-0D00-000013000000}"/>
    <hyperlink ref="AT2" r:id="rId21" xr:uid="{00000000-0004-0000-0D00-000014000000}"/>
    <hyperlink ref="AV2" r:id="rId22" xr:uid="{00000000-0004-0000-0D00-000015000000}"/>
    <hyperlink ref="AX2" r:id="rId23" xr:uid="{00000000-0004-0000-0D00-000016000000}"/>
    <hyperlink ref="AZ2" r:id="rId24" xr:uid="{00000000-0004-0000-0D00-000017000000}"/>
    <hyperlink ref="BB2" r:id="rId25" xr:uid="{00000000-0004-0000-0D00-000018000000}"/>
    <hyperlink ref="BD2" r:id="rId26" xr:uid="{00000000-0004-0000-0D00-000019000000}"/>
    <hyperlink ref="BF2" r:id="rId27" xr:uid="{00000000-0004-0000-0D00-00001A000000}"/>
    <hyperlink ref="BH2" r:id="rId28" xr:uid="{00000000-0004-0000-0D00-00001B000000}"/>
    <hyperlink ref="BJ2" r:id="rId29" xr:uid="{00000000-0004-0000-0D00-00001C000000}"/>
    <hyperlink ref="BL2" r:id="rId30" xr:uid="{00000000-0004-0000-0D00-00001D000000}"/>
    <hyperlink ref="BN2" r:id="rId31" xr:uid="{00000000-0004-0000-0D00-00001E000000}"/>
    <hyperlink ref="P3" r:id="rId32" xr:uid="{00000000-0004-0000-0D00-00001F000000}"/>
    <hyperlink ref="R3" r:id="rId33" xr:uid="{00000000-0004-0000-0D00-000020000000}"/>
    <hyperlink ref="V3" r:id="rId34" xr:uid="{00000000-0004-0000-0D00-000021000000}"/>
    <hyperlink ref="AJ3" r:id="rId35" xr:uid="{00000000-0004-0000-0D00-000022000000}"/>
    <hyperlink ref="AL3" r:id="rId36" xr:uid="{00000000-0004-0000-0D00-000023000000}"/>
    <hyperlink ref="AN3" r:id="rId37" xr:uid="{00000000-0004-0000-0D00-000024000000}"/>
    <hyperlink ref="AP3" r:id="rId38" xr:uid="{00000000-0004-0000-0D00-000025000000}"/>
    <hyperlink ref="AR3" r:id="rId39" xr:uid="{00000000-0004-0000-0D00-000026000000}"/>
    <hyperlink ref="AX3" r:id="rId40" xr:uid="{00000000-0004-0000-0D00-000027000000}"/>
    <hyperlink ref="BJ3" r:id="rId41" xr:uid="{00000000-0004-0000-0D00-000028000000}"/>
    <hyperlink ref="BL3" r:id="rId42" xr:uid="{00000000-0004-0000-0D00-000029000000}"/>
    <hyperlink ref="BN3" r:id="rId43" xr:uid="{00000000-0004-0000-0D00-00002A000000}"/>
  </hyperlinks>
  <pageMargins left="0.7" right="0.7" top="0.75" bottom="0.75" header="0.3" footer="0.3"/>
  <legacyDrawing r:id="rId4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BN153"/>
  <sheetViews>
    <sheetView showGridLines="0" workbookViewId="0">
      <pane xSplit="4" ySplit="3" topLeftCell="E4" activePane="bottomRight" state="frozen"/>
      <selection pane="topRight" activeCell="E1" sqref="E1"/>
      <selection pane="bottomLeft" activeCell="A4" sqref="A4"/>
      <selection pane="bottomRight" activeCell="E4" sqref="E4"/>
    </sheetView>
  </sheetViews>
  <sheetFormatPr defaultColWidth="12.5703125" defaultRowHeight="15.75" customHeight="1" x14ac:dyDescent="0.2"/>
  <cols>
    <col min="1" max="1" width="3.42578125" customWidth="1"/>
    <col min="2" max="2" width="73.42578125" customWidth="1"/>
    <col min="3" max="4" width="7.140625" customWidth="1"/>
    <col min="5" max="66" width="2.5703125" customWidth="1"/>
  </cols>
  <sheetData>
    <row r="1" spans="1:66" x14ac:dyDescent="0.2">
      <c r="A1" s="1"/>
      <c r="B1" s="2"/>
      <c r="C1" s="2"/>
      <c r="D1" s="280"/>
      <c r="E1" s="3" t="s">
        <v>0</v>
      </c>
      <c r="F1" s="4" t="s">
        <v>1</v>
      </c>
      <c r="G1" s="3" t="s">
        <v>2</v>
      </c>
      <c r="H1" s="4" t="s">
        <v>1</v>
      </c>
      <c r="I1" s="3" t="s">
        <v>3</v>
      </c>
      <c r="J1" s="4" t="s">
        <v>1</v>
      </c>
      <c r="K1" s="3" t="s">
        <v>4</v>
      </c>
      <c r="L1" s="4" t="s">
        <v>1</v>
      </c>
      <c r="M1" s="3" t="s">
        <v>5</v>
      </c>
      <c r="N1" s="4" t="s">
        <v>1</v>
      </c>
      <c r="O1" s="3" t="s">
        <v>6</v>
      </c>
      <c r="P1" s="4" t="s">
        <v>1</v>
      </c>
      <c r="Q1" s="3" t="s">
        <v>7</v>
      </c>
      <c r="R1" s="4" t="s">
        <v>1</v>
      </c>
      <c r="S1" s="3" t="s">
        <v>8</v>
      </c>
      <c r="T1" s="4" t="s">
        <v>1</v>
      </c>
      <c r="U1" s="3" t="s">
        <v>9</v>
      </c>
      <c r="V1" s="4" t="s">
        <v>1</v>
      </c>
      <c r="W1" s="3" t="s">
        <v>10</v>
      </c>
      <c r="X1" s="4" t="s">
        <v>1</v>
      </c>
      <c r="Y1" s="3" t="s">
        <v>1238</v>
      </c>
      <c r="Z1" s="4" t="s">
        <v>1</v>
      </c>
      <c r="AA1" s="3" t="s">
        <v>11</v>
      </c>
      <c r="AB1" s="4" t="s">
        <v>1</v>
      </c>
      <c r="AC1" s="3" t="s">
        <v>12</v>
      </c>
      <c r="AD1" s="4" t="s">
        <v>1</v>
      </c>
      <c r="AE1" s="3" t="s">
        <v>13</v>
      </c>
      <c r="AF1" s="4" t="s">
        <v>1</v>
      </c>
      <c r="AG1" s="3" t="s">
        <v>14</v>
      </c>
      <c r="AH1" s="4" t="s">
        <v>1</v>
      </c>
      <c r="AI1" s="3" t="s">
        <v>15</v>
      </c>
      <c r="AJ1" s="4" t="s">
        <v>1</v>
      </c>
      <c r="AK1" s="3" t="s">
        <v>16</v>
      </c>
      <c r="AL1" s="4" t="s">
        <v>1</v>
      </c>
      <c r="AM1" s="3" t="s">
        <v>17</v>
      </c>
      <c r="AN1" s="4" t="s">
        <v>1</v>
      </c>
      <c r="AO1" s="3" t="s">
        <v>18</v>
      </c>
      <c r="AP1" s="4" t="s">
        <v>1</v>
      </c>
      <c r="AQ1" s="3" t="s">
        <v>19</v>
      </c>
      <c r="AR1" s="4" t="s">
        <v>1</v>
      </c>
      <c r="AS1" s="3" t="s">
        <v>20</v>
      </c>
      <c r="AT1" s="4" t="s">
        <v>1</v>
      </c>
      <c r="AU1" s="3" t="s">
        <v>21</v>
      </c>
      <c r="AV1" s="4" t="s">
        <v>1</v>
      </c>
      <c r="AW1" s="3" t="s">
        <v>22</v>
      </c>
      <c r="AX1" s="4" t="s">
        <v>1</v>
      </c>
      <c r="AY1" s="3" t="s">
        <v>23</v>
      </c>
      <c r="AZ1" s="4" t="s">
        <v>1</v>
      </c>
      <c r="BA1" s="3" t="s">
        <v>24</v>
      </c>
      <c r="BB1" s="4" t="s">
        <v>1</v>
      </c>
      <c r="BC1" s="3" t="s">
        <v>25</v>
      </c>
      <c r="BD1" s="4" t="s">
        <v>1</v>
      </c>
      <c r="BE1" s="3" t="s">
        <v>26</v>
      </c>
      <c r="BF1" s="4" t="s">
        <v>1</v>
      </c>
      <c r="BG1" s="3" t="s">
        <v>27</v>
      </c>
      <c r="BH1" s="4" t="s">
        <v>1</v>
      </c>
      <c r="BI1" s="3" t="s">
        <v>28</v>
      </c>
      <c r="BJ1" s="4" t="s">
        <v>1</v>
      </c>
      <c r="BK1" s="3" t="s">
        <v>29</v>
      </c>
      <c r="BL1" s="4" t="s">
        <v>1</v>
      </c>
      <c r="BM1" s="3" t="s">
        <v>30</v>
      </c>
      <c r="BN1" s="4" t="s">
        <v>1</v>
      </c>
    </row>
    <row r="2" spans="1:66" x14ac:dyDescent="0.2">
      <c r="A2" s="1"/>
      <c r="B2" s="6"/>
      <c r="C2" s="287" t="s">
        <v>31</v>
      </c>
      <c r="D2" s="288"/>
      <c r="E2" s="201" t="s">
        <v>32</v>
      </c>
      <c r="F2" s="202"/>
      <c r="G2" s="201" t="s">
        <v>33</v>
      </c>
      <c r="H2" s="202"/>
      <c r="I2" s="201" t="s">
        <v>34</v>
      </c>
      <c r="J2" s="202"/>
      <c r="K2" s="203" t="s">
        <v>35</v>
      </c>
      <c r="L2" s="202"/>
      <c r="M2" s="203" t="s">
        <v>36</v>
      </c>
      <c r="N2" s="202"/>
      <c r="O2" s="203" t="s">
        <v>37</v>
      </c>
      <c r="P2" s="202"/>
      <c r="Q2" s="203" t="s">
        <v>38</v>
      </c>
      <c r="R2" s="202"/>
      <c r="S2" s="203" t="s">
        <v>39</v>
      </c>
      <c r="T2" s="202"/>
      <c r="U2" s="7" t="s">
        <v>40</v>
      </c>
      <c r="V2" s="202"/>
      <c r="W2" s="7" t="s">
        <v>41</v>
      </c>
      <c r="X2" s="202"/>
      <c r="Y2" s="203" t="s">
        <v>42</v>
      </c>
      <c r="Z2" s="202"/>
      <c r="AA2" s="203" t="s">
        <v>43</v>
      </c>
      <c r="AB2" s="202"/>
      <c r="AC2" s="203" t="s">
        <v>44</v>
      </c>
      <c r="AD2" s="202"/>
      <c r="AE2" s="7" t="s">
        <v>45</v>
      </c>
      <c r="AF2" s="202"/>
      <c r="AG2" s="203" t="s">
        <v>46</v>
      </c>
      <c r="AH2" s="202"/>
      <c r="AI2" s="7" t="s">
        <v>47</v>
      </c>
      <c r="AJ2" s="202"/>
      <c r="AK2" s="203" t="s">
        <v>48</v>
      </c>
      <c r="AL2" s="202"/>
      <c r="AM2" s="203" t="s">
        <v>49</v>
      </c>
      <c r="AN2" s="202"/>
      <c r="AO2" s="201" t="s">
        <v>50</v>
      </c>
      <c r="AP2" s="202"/>
      <c r="AQ2" s="203" t="s">
        <v>51</v>
      </c>
      <c r="AR2" s="202"/>
      <c r="AS2" s="203" t="s">
        <v>52</v>
      </c>
      <c r="AT2" s="202"/>
      <c r="AU2" s="203" t="s">
        <v>53</v>
      </c>
      <c r="AV2" s="202"/>
      <c r="AW2" s="203" t="s">
        <v>54</v>
      </c>
      <c r="AX2" s="202"/>
      <c r="AY2" s="8" t="s">
        <v>172</v>
      </c>
      <c r="AZ2" s="202"/>
      <c r="BA2" s="203" t="s">
        <v>55</v>
      </c>
      <c r="BB2" s="202"/>
      <c r="BC2" s="203" t="s">
        <v>56</v>
      </c>
      <c r="BD2" s="202"/>
      <c r="BE2" s="204" t="s">
        <v>57</v>
      </c>
      <c r="BF2" s="202"/>
      <c r="BG2" s="204" t="s">
        <v>1239</v>
      </c>
      <c r="BH2" s="202"/>
      <c r="BI2" s="203" t="s">
        <v>58</v>
      </c>
      <c r="BJ2" s="202"/>
      <c r="BK2" s="7" t="s">
        <v>59</v>
      </c>
      <c r="BL2" s="202"/>
      <c r="BM2" s="7" t="s">
        <v>60</v>
      </c>
      <c r="BN2" s="202"/>
    </row>
    <row r="3" spans="1:66" x14ac:dyDescent="0.2">
      <c r="A3" s="205" t="s">
        <v>61</v>
      </c>
      <c r="B3" s="2" t="s">
        <v>1197</v>
      </c>
      <c r="C3" s="287" t="s">
        <v>62</v>
      </c>
      <c r="D3" s="288"/>
      <c r="E3" s="207" t="s">
        <v>63</v>
      </c>
      <c r="F3" s="208"/>
      <c r="G3" s="207" t="s">
        <v>63</v>
      </c>
      <c r="H3" s="208"/>
      <c r="I3" s="207" t="s">
        <v>63</v>
      </c>
      <c r="J3" s="208"/>
      <c r="K3" s="207" t="s">
        <v>63</v>
      </c>
      <c r="L3" s="208"/>
      <c r="M3" s="207" t="s">
        <v>63</v>
      </c>
      <c r="N3" s="208"/>
      <c r="O3" s="204" t="s">
        <v>64</v>
      </c>
      <c r="P3" s="208"/>
      <c r="Q3" s="204" t="s">
        <v>65</v>
      </c>
      <c r="R3" s="208"/>
      <c r="S3" s="207" t="s">
        <v>63</v>
      </c>
      <c r="T3" s="208"/>
      <c r="U3" s="204" t="s">
        <v>66</v>
      </c>
      <c r="V3" s="208"/>
      <c r="W3" s="207" t="s">
        <v>63</v>
      </c>
      <c r="X3" s="208"/>
      <c r="Y3" s="207" t="s">
        <v>63</v>
      </c>
      <c r="Z3" s="208"/>
      <c r="AA3" s="207" t="s">
        <v>63</v>
      </c>
      <c r="AB3" s="208"/>
      <c r="AC3" s="207" t="s">
        <v>63</v>
      </c>
      <c r="AD3" s="208"/>
      <c r="AE3" s="207" t="s">
        <v>63</v>
      </c>
      <c r="AF3" s="208"/>
      <c r="AG3" s="207" t="s">
        <v>63</v>
      </c>
      <c r="AH3" s="208"/>
      <c r="AI3" s="9" t="s">
        <v>67</v>
      </c>
      <c r="AJ3" s="208"/>
      <c r="AK3" s="204" t="s">
        <v>68</v>
      </c>
      <c r="AL3" s="208"/>
      <c r="AM3" s="204" t="s">
        <v>69</v>
      </c>
      <c r="AN3" s="208"/>
      <c r="AO3" s="9" t="s">
        <v>70</v>
      </c>
      <c r="AP3" s="208"/>
      <c r="AQ3" s="204" t="s">
        <v>71</v>
      </c>
      <c r="AR3" s="208"/>
      <c r="AS3" s="207" t="s">
        <v>63</v>
      </c>
      <c r="AT3" s="208"/>
      <c r="AU3" s="207" t="s">
        <v>63</v>
      </c>
      <c r="AV3" s="208"/>
      <c r="AW3" s="204" t="s">
        <v>72</v>
      </c>
      <c r="AX3" s="208"/>
      <c r="AY3" s="207" t="s">
        <v>63</v>
      </c>
      <c r="AZ3" s="208"/>
      <c r="BA3" s="207" t="s">
        <v>63</v>
      </c>
      <c r="BB3" s="208"/>
      <c r="BC3" s="207" t="s">
        <v>63</v>
      </c>
      <c r="BD3" s="208"/>
      <c r="BE3" s="207" t="s">
        <v>63</v>
      </c>
      <c r="BF3" s="208"/>
      <c r="BG3" s="207" t="s">
        <v>63</v>
      </c>
      <c r="BH3" s="208"/>
      <c r="BI3" s="9" t="s">
        <v>73</v>
      </c>
      <c r="BJ3" s="208"/>
      <c r="BK3" s="9" t="s">
        <v>74</v>
      </c>
      <c r="BL3" s="208"/>
      <c r="BM3" s="204" t="s">
        <v>75</v>
      </c>
      <c r="BN3" s="208"/>
    </row>
    <row r="4" spans="1:66" x14ac:dyDescent="0.2">
      <c r="A4" s="10">
        <v>1</v>
      </c>
      <c r="B4" s="5" t="s">
        <v>76</v>
      </c>
      <c r="C4" s="5" t="s">
        <v>77</v>
      </c>
      <c r="D4" s="281" t="s">
        <v>63</v>
      </c>
      <c r="E4" s="15"/>
      <c r="F4" s="282"/>
      <c r="G4" s="283"/>
      <c r="H4" s="282"/>
      <c r="I4" s="283"/>
      <c r="J4" s="282"/>
      <c r="K4" s="283"/>
      <c r="L4" s="282"/>
      <c r="M4" s="283"/>
      <c r="N4" s="282"/>
      <c r="O4" s="283"/>
      <c r="P4" s="282"/>
      <c r="Q4" s="283"/>
      <c r="R4" s="282"/>
      <c r="S4" s="283"/>
      <c r="T4" s="282"/>
      <c r="U4" s="283"/>
      <c r="V4" s="282"/>
      <c r="W4" s="283"/>
      <c r="X4" s="282"/>
      <c r="Y4" s="283"/>
      <c r="Z4" s="282"/>
      <c r="AA4" s="283"/>
      <c r="AB4" s="282"/>
      <c r="AC4" s="283"/>
      <c r="AD4" s="282"/>
      <c r="AE4" s="283"/>
      <c r="AF4" s="282"/>
      <c r="AG4" s="283"/>
      <c r="AH4" s="282"/>
      <c r="AI4" s="283"/>
      <c r="AJ4" s="282"/>
      <c r="AK4" s="283"/>
      <c r="AL4" s="282"/>
      <c r="AM4" s="283"/>
      <c r="AN4" s="282"/>
      <c r="AO4" s="283"/>
      <c r="AP4" s="282"/>
      <c r="AQ4" s="283"/>
      <c r="AR4" s="282"/>
      <c r="AS4" s="283"/>
      <c r="AT4" s="282"/>
      <c r="AU4" s="283"/>
      <c r="AV4" s="282"/>
      <c r="AW4" s="283"/>
      <c r="AX4" s="282"/>
      <c r="AY4" s="283"/>
      <c r="AZ4" s="282"/>
      <c r="BA4" s="283"/>
      <c r="BB4" s="282"/>
      <c r="BC4" s="283"/>
      <c r="BD4" s="282"/>
      <c r="BE4" s="283"/>
      <c r="BF4" s="282"/>
      <c r="BG4" s="283"/>
      <c r="BH4" s="282"/>
      <c r="BI4" s="283"/>
      <c r="BJ4" s="282"/>
      <c r="BK4" s="283"/>
      <c r="BL4" s="282"/>
      <c r="BM4" s="283"/>
      <c r="BN4" s="282"/>
    </row>
    <row r="5" spans="1:66" x14ac:dyDescent="0.2">
      <c r="A5" s="10">
        <v>2</v>
      </c>
      <c r="B5" s="5" t="s">
        <v>87</v>
      </c>
      <c r="C5" s="5" t="s">
        <v>77</v>
      </c>
      <c r="D5" s="281" t="s">
        <v>63</v>
      </c>
      <c r="E5" s="15"/>
      <c r="F5" s="282"/>
      <c r="G5" s="283"/>
      <c r="H5" s="282"/>
      <c r="I5" s="283"/>
      <c r="J5" s="282"/>
      <c r="K5" s="283"/>
      <c r="L5" s="282"/>
      <c r="M5" s="283"/>
      <c r="N5" s="282"/>
      <c r="O5" s="283"/>
      <c r="P5" s="282"/>
      <c r="Q5" s="283"/>
      <c r="R5" s="282"/>
      <c r="S5" s="283"/>
      <c r="T5" s="282"/>
      <c r="U5" s="283"/>
      <c r="V5" s="282"/>
      <c r="W5" s="283"/>
      <c r="X5" s="282"/>
      <c r="Y5" s="283"/>
      <c r="Z5" s="282"/>
      <c r="AA5" s="283"/>
      <c r="AB5" s="282"/>
      <c r="AC5" s="283"/>
      <c r="AD5" s="282"/>
      <c r="AE5" s="283"/>
      <c r="AF5" s="282"/>
      <c r="AG5" s="283"/>
      <c r="AH5" s="282"/>
      <c r="AI5" s="283"/>
      <c r="AJ5" s="282"/>
      <c r="AK5" s="283"/>
      <c r="AL5" s="282"/>
      <c r="AM5" s="283"/>
      <c r="AN5" s="282"/>
      <c r="AO5" s="283"/>
      <c r="AP5" s="282"/>
      <c r="AQ5" s="283"/>
      <c r="AR5" s="282"/>
      <c r="AS5" s="283"/>
      <c r="AT5" s="282"/>
      <c r="AU5" s="283"/>
      <c r="AV5" s="282"/>
      <c r="AW5" s="283"/>
      <c r="AX5" s="282"/>
      <c r="AY5" s="283"/>
      <c r="AZ5" s="282"/>
      <c r="BA5" s="283"/>
      <c r="BB5" s="282"/>
      <c r="BC5" s="283"/>
      <c r="BD5" s="282"/>
      <c r="BE5" s="283"/>
      <c r="BF5" s="282"/>
      <c r="BG5" s="283"/>
      <c r="BH5" s="282"/>
      <c r="BI5" s="283"/>
      <c r="BJ5" s="282"/>
      <c r="BK5" s="283"/>
      <c r="BL5" s="282"/>
      <c r="BM5" s="283"/>
      <c r="BN5" s="282"/>
    </row>
    <row r="6" spans="1:66" x14ac:dyDescent="0.2">
      <c r="A6" s="10">
        <v>3</v>
      </c>
      <c r="B6" s="5" t="s">
        <v>88</v>
      </c>
      <c r="C6" s="5" t="s">
        <v>77</v>
      </c>
      <c r="D6" s="281" t="s">
        <v>63</v>
      </c>
      <c r="E6" s="283"/>
      <c r="F6" s="282"/>
      <c r="G6" s="283"/>
      <c r="H6" s="282"/>
      <c r="I6" s="283"/>
      <c r="J6" s="282"/>
      <c r="K6" s="283"/>
      <c r="L6" s="282"/>
      <c r="M6" s="283"/>
      <c r="N6" s="282"/>
      <c r="O6" s="283"/>
      <c r="P6" s="282"/>
      <c r="Q6" s="283"/>
      <c r="R6" s="282"/>
      <c r="S6" s="283"/>
      <c r="T6" s="282"/>
      <c r="U6" s="283"/>
      <c r="V6" s="282"/>
      <c r="W6" s="283"/>
      <c r="X6" s="282"/>
      <c r="Y6" s="283"/>
      <c r="Z6" s="282"/>
      <c r="AA6" s="283"/>
      <c r="AB6" s="282"/>
      <c r="AC6" s="283"/>
      <c r="AD6" s="282"/>
      <c r="AE6" s="283"/>
      <c r="AF6" s="282"/>
      <c r="AG6" s="283"/>
      <c r="AH6" s="282"/>
      <c r="AI6" s="283"/>
      <c r="AJ6" s="282"/>
      <c r="AK6" s="283"/>
      <c r="AL6" s="282"/>
      <c r="AM6" s="283"/>
      <c r="AN6" s="282"/>
      <c r="AO6" s="283"/>
      <c r="AP6" s="282"/>
      <c r="AQ6" s="283"/>
      <c r="AR6" s="282"/>
      <c r="AS6" s="283"/>
      <c r="AT6" s="282"/>
      <c r="AU6" s="283"/>
      <c r="AV6" s="282"/>
      <c r="AW6" s="283"/>
      <c r="AX6" s="282"/>
      <c r="AY6" s="283"/>
      <c r="AZ6" s="282"/>
      <c r="BA6" s="283"/>
      <c r="BB6" s="282"/>
      <c r="BC6" s="283"/>
      <c r="BD6" s="282"/>
      <c r="BE6" s="283"/>
      <c r="BF6" s="282"/>
      <c r="BG6" s="283"/>
      <c r="BH6" s="282"/>
      <c r="BI6" s="283"/>
      <c r="BJ6" s="282"/>
      <c r="BK6" s="283"/>
      <c r="BL6" s="282"/>
      <c r="BM6" s="283"/>
      <c r="BN6" s="282"/>
    </row>
    <row r="7" spans="1:66" x14ac:dyDescent="0.2">
      <c r="A7" s="10">
        <v>4</v>
      </c>
      <c r="B7" s="5" t="s">
        <v>89</v>
      </c>
      <c r="C7" s="5" t="s">
        <v>90</v>
      </c>
      <c r="D7" s="281" t="s">
        <v>91</v>
      </c>
      <c r="E7" s="283"/>
      <c r="F7" s="282"/>
      <c r="G7" s="283"/>
      <c r="H7" s="282"/>
      <c r="I7" s="283"/>
      <c r="J7" s="282"/>
      <c r="K7" s="283"/>
      <c r="L7" s="282"/>
      <c r="M7" s="283"/>
      <c r="N7" s="282"/>
      <c r="O7" s="283"/>
      <c r="P7" s="282"/>
      <c r="Q7" s="283"/>
      <c r="R7" s="282"/>
      <c r="S7" s="283"/>
      <c r="T7" s="282"/>
      <c r="U7" s="283"/>
      <c r="V7" s="282"/>
      <c r="W7" s="283"/>
      <c r="X7" s="282"/>
      <c r="Y7" s="283"/>
      <c r="Z7" s="282"/>
      <c r="AA7" s="283"/>
      <c r="AB7" s="282"/>
      <c r="AC7" s="283"/>
      <c r="AD7" s="282"/>
      <c r="AE7" s="283"/>
      <c r="AF7" s="282"/>
      <c r="AG7" s="283"/>
      <c r="AH7" s="282"/>
      <c r="AI7" s="283"/>
      <c r="AJ7" s="282"/>
      <c r="AK7" s="283"/>
      <c r="AL7" s="282"/>
      <c r="AM7" s="283"/>
      <c r="AN7" s="282"/>
      <c r="AO7" s="283"/>
      <c r="AP7" s="282"/>
      <c r="AQ7" s="283"/>
      <c r="AR7" s="282"/>
      <c r="AS7" s="283"/>
      <c r="AT7" s="282"/>
      <c r="AU7" s="283"/>
      <c r="AV7" s="282"/>
      <c r="AW7" s="283"/>
      <c r="AX7" s="282"/>
      <c r="AY7" s="283"/>
      <c r="AZ7" s="282"/>
      <c r="BA7" s="283"/>
      <c r="BB7" s="282"/>
      <c r="BC7" s="283"/>
      <c r="BD7" s="282"/>
      <c r="BE7" s="283"/>
      <c r="BF7" s="282"/>
      <c r="BG7" s="283"/>
      <c r="BH7" s="282"/>
      <c r="BI7" s="283"/>
      <c r="BJ7" s="282"/>
      <c r="BK7" s="283"/>
      <c r="BL7" s="282"/>
      <c r="BM7" s="283"/>
      <c r="BN7" s="282"/>
    </row>
    <row r="8" spans="1:66" x14ac:dyDescent="0.2">
      <c r="A8" s="10">
        <v>5</v>
      </c>
      <c r="B8" s="5" t="s">
        <v>89</v>
      </c>
      <c r="C8" s="5" t="s">
        <v>90</v>
      </c>
      <c r="D8" s="281" t="s">
        <v>99</v>
      </c>
      <c r="E8" s="283"/>
      <c r="F8" s="282"/>
      <c r="G8" s="283"/>
      <c r="H8" s="282"/>
      <c r="I8" s="283"/>
      <c r="J8" s="282"/>
      <c r="K8" s="283"/>
      <c r="L8" s="282"/>
      <c r="M8" s="283"/>
      <c r="N8" s="282"/>
      <c r="O8" s="283"/>
      <c r="P8" s="282"/>
      <c r="Q8" s="283"/>
      <c r="R8" s="282"/>
      <c r="S8" s="283"/>
      <c r="T8" s="282"/>
      <c r="U8" s="283"/>
      <c r="V8" s="282"/>
      <c r="W8" s="283"/>
      <c r="X8" s="282"/>
      <c r="Y8" s="283"/>
      <c r="Z8" s="282"/>
      <c r="AA8" s="283"/>
      <c r="AB8" s="282"/>
      <c r="AC8" s="283"/>
      <c r="AD8" s="282"/>
      <c r="AE8" s="283"/>
      <c r="AF8" s="282"/>
      <c r="AG8" s="283"/>
      <c r="AH8" s="282"/>
      <c r="AI8" s="283"/>
      <c r="AJ8" s="282"/>
      <c r="AK8" s="283"/>
      <c r="AL8" s="282"/>
      <c r="AM8" s="283"/>
      <c r="AN8" s="282"/>
      <c r="AO8" s="283"/>
      <c r="AP8" s="282"/>
      <c r="AQ8" s="283"/>
      <c r="AR8" s="282"/>
      <c r="AS8" s="283"/>
      <c r="AT8" s="282"/>
      <c r="AU8" s="283"/>
      <c r="AV8" s="282"/>
      <c r="AW8" s="283"/>
      <c r="AX8" s="282"/>
      <c r="AY8" s="283"/>
      <c r="AZ8" s="282"/>
      <c r="BA8" s="283"/>
      <c r="BB8" s="282"/>
      <c r="BC8" s="283"/>
      <c r="BD8" s="282"/>
      <c r="BE8" s="283"/>
      <c r="BF8" s="282"/>
      <c r="BG8" s="283"/>
      <c r="BH8" s="282"/>
      <c r="BI8" s="283"/>
      <c r="BJ8" s="282"/>
      <c r="BK8" s="283"/>
      <c r="BL8" s="282"/>
      <c r="BM8" s="283"/>
      <c r="BN8" s="282"/>
    </row>
    <row r="9" spans="1:66" x14ac:dyDescent="0.2">
      <c r="A9" s="10">
        <v>6</v>
      </c>
      <c r="B9" s="5" t="s">
        <v>89</v>
      </c>
      <c r="C9" s="5" t="s">
        <v>90</v>
      </c>
      <c r="D9" s="281" t="s">
        <v>100</v>
      </c>
      <c r="E9" s="283"/>
      <c r="F9" s="282"/>
      <c r="G9" s="283"/>
      <c r="H9" s="282"/>
      <c r="I9" s="283"/>
      <c r="J9" s="282"/>
      <c r="K9" s="283"/>
      <c r="L9" s="282"/>
      <c r="M9" s="283"/>
      <c r="N9" s="282"/>
      <c r="O9" s="283"/>
      <c r="P9" s="282"/>
      <c r="Q9" s="283"/>
      <c r="R9" s="282"/>
      <c r="S9" s="283"/>
      <c r="T9" s="282"/>
      <c r="U9" s="283"/>
      <c r="V9" s="282"/>
      <c r="W9" s="283"/>
      <c r="X9" s="282"/>
      <c r="Y9" s="283"/>
      <c r="Z9" s="282"/>
      <c r="AA9" s="283"/>
      <c r="AB9" s="282"/>
      <c r="AC9" s="283"/>
      <c r="AD9" s="282"/>
      <c r="AE9" s="283"/>
      <c r="AF9" s="282"/>
      <c r="AG9" s="283"/>
      <c r="AH9" s="282"/>
      <c r="AI9" s="283"/>
      <c r="AJ9" s="282"/>
      <c r="AK9" s="283"/>
      <c r="AL9" s="282"/>
      <c r="AM9" s="283"/>
      <c r="AN9" s="282"/>
      <c r="AO9" s="283"/>
      <c r="AP9" s="282"/>
      <c r="AQ9" s="283"/>
      <c r="AR9" s="282"/>
      <c r="AS9" s="283"/>
      <c r="AT9" s="282"/>
      <c r="AU9" s="283"/>
      <c r="AV9" s="282"/>
      <c r="AW9" s="283"/>
      <c r="AX9" s="282"/>
      <c r="AY9" s="283"/>
      <c r="AZ9" s="282"/>
      <c r="BA9" s="283"/>
      <c r="BB9" s="282"/>
      <c r="BC9" s="283"/>
      <c r="BD9" s="282"/>
      <c r="BE9" s="283"/>
      <c r="BF9" s="282"/>
      <c r="BG9" s="283"/>
      <c r="BH9" s="282"/>
      <c r="BI9" s="283"/>
      <c r="BJ9" s="282"/>
      <c r="BK9" s="283"/>
      <c r="BL9" s="282"/>
      <c r="BM9" s="283"/>
      <c r="BN9" s="282"/>
    </row>
    <row r="10" spans="1:66" x14ac:dyDescent="0.2">
      <c r="A10" s="10">
        <v>7</v>
      </c>
      <c r="B10" s="5" t="s">
        <v>89</v>
      </c>
      <c r="C10" s="5" t="s">
        <v>101</v>
      </c>
      <c r="D10" s="281" t="s">
        <v>102</v>
      </c>
      <c r="E10" s="283"/>
      <c r="F10" s="282"/>
      <c r="G10" s="283"/>
      <c r="H10" s="282"/>
      <c r="I10" s="283"/>
      <c r="J10" s="282"/>
      <c r="K10" s="283"/>
      <c r="L10" s="282"/>
      <c r="M10" s="283"/>
      <c r="N10" s="282"/>
      <c r="O10" s="283"/>
      <c r="P10" s="282"/>
      <c r="Q10" s="283"/>
      <c r="R10" s="282"/>
      <c r="S10" s="283"/>
      <c r="T10" s="282"/>
      <c r="U10" s="283"/>
      <c r="V10" s="282"/>
      <c r="W10" s="283"/>
      <c r="X10" s="282"/>
      <c r="Y10" s="283"/>
      <c r="Z10" s="282"/>
      <c r="AA10" s="283"/>
      <c r="AB10" s="282"/>
      <c r="AC10" s="283"/>
      <c r="AD10" s="282"/>
      <c r="AE10" s="283"/>
      <c r="AF10" s="282"/>
      <c r="AG10" s="283"/>
      <c r="AH10" s="282"/>
      <c r="AI10" s="283"/>
      <c r="AJ10" s="282"/>
      <c r="AK10" s="283"/>
      <c r="AL10" s="282"/>
      <c r="AM10" s="283"/>
      <c r="AN10" s="282"/>
      <c r="AO10" s="283"/>
      <c r="AP10" s="282"/>
      <c r="AQ10" s="283"/>
      <c r="AR10" s="282"/>
      <c r="AS10" s="283"/>
      <c r="AT10" s="282"/>
      <c r="AU10" s="283"/>
      <c r="AV10" s="282"/>
      <c r="AW10" s="283"/>
      <c r="AX10" s="282"/>
      <c r="AY10" s="283"/>
      <c r="AZ10" s="282"/>
      <c r="BA10" s="283"/>
      <c r="BB10" s="282"/>
      <c r="BC10" s="283"/>
      <c r="BD10" s="282"/>
      <c r="BE10" s="283"/>
      <c r="BF10" s="282"/>
      <c r="BG10" s="283"/>
      <c r="BH10" s="282"/>
      <c r="BI10" s="283"/>
      <c r="BJ10" s="282"/>
      <c r="BK10" s="283"/>
      <c r="BL10" s="282"/>
      <c r="BM10" s="283"/>
      <c r="BN10" s="282"/>
    </row>
    <row r="11" spans="1:66" x14ac:dyDescent="0.2">
      <c r="A11" s="10">
        <v>8</v>
      </c>
      <c r="B11" s="5" t="s">
        <v>89</v>
      </c>
      <c r="C11" s="5" t="s">
        <v>90</v>
      </c>
      <c r="D11" s="281">
        <v>2025</v>
      </c>
      <c r="E11" s="283"/>
      <c r="F11" s="282"/>
      <c r="G11" s="283"/>
      <c r="H11" s="282"/>
      <c r="I11" s="283"/>
      <c r="J11" s="282"/>
      <c r="K11" s="283"/>
      <c r="L11" s="282"/>
      <c r="M11" s="283"/>
      <c r="N11" s="282"/>
      <c r="O11" s="283"/>
      <c r="P11" s="282"/>
      <c r="Q11" s="283"/>
      <c r="R11" s="282"/>
      <c r="S11" s="283"/>
      <c r="T11" s="282"/>
      <c r="U11" s="283"/>
      <c r="V11" s="282"/>
      <c r="W11" s="283"/>
      <c r="X11" s="282"/>
      <c r="Y11" s="283"/>
      <c r="Z11" s="282"/>
      <c r="AA11" s="283"/>
      <c r="AB11" s="282"/>
      <c r="AC11" s="283"/>
      <c r="AD11" s="282"/>
      <c r="AE11" s="283"/>
      <c r="AF11" s="282"/>
      <c r="AG11" s="283"/>
      <c r="AH11" s="282"/>
      <c r="AI11" s="283"/>
      <c r="AJ11" s="282"/>
      <c r="AK11" s="283"/>
      <c r="AL11" s="282"/>
      <c r="AM11" s="283"/>
      <c r="AN11" s="282"/>
      <c r="AO11" s="283"/>
      <c r="AP11" s="282"/>
      <c r="AQ11" s="283"/>
      <c r="AR11" s="282"/>
      <c r="AS11" s="283"/>
      <c r="AT11" s="282"/>
      <c r="AU11" s="283"/>
      <c r="AV11" s="282"/>
      <c r="AW11" s="283"/>
      <c r="AX11" s="282"/>
      <c r="AY11" s="283"/>
      <c r="AZ11" s="282"/>
      <c r="BA11" s="283"/>
      <c r="BB11" s="282"/>
      <c r="BC11" s="283"/>
      <c r="BD11" s="282"/>
      <c r="BE11" s="283"/>
      <c r="BF11" s="282"/>
      <c r="BG11" s="283"/>
      <c r="BH11" s="282"/>
      <c r="BI11" s="283"/>
      <c r="BJ11" s="282"/>
      <c r="BK11" s="283"/>
      <c r="BL11" s="282"/>
      <c r="BM11" s="283"/>
      <c r="BN11" s="282"/>
    </row>
    <row r="12" spans="1:66" x14ac:dyDescent="0.2">
      <c r="A12" s="10">
        <v>9</v>
      </c>
      <c r="B12" s="5" t="s">
        <v>89</v>
      </c>
      <c r="C12" s="5" t="s">
        <v>90</v>
      </c>
      <c r="D12" s="281">
        <v>2030</v>
      </c>
      <c r="E12" s="283"/>
      <c r="F12" s="282"/>
      <c r="G12" s="283"/>
      <c r="H12" s="282"/>
      <c r="I12" s="283"/>
      <c r="J12" s="282"/>
      <c r="K12" s="283"/>
      <c r="L12" s="282"/>
      <c r="M12" s="283"/>
      <c r="N12" s="282"/>
      <c r="O12" s="283"/>
      <c r="P12" s="282"/>
      <c r="Q12" s="283"/>
      <c r="R12" s="282"/>
      <c r="S12" s="283"/>
      <c r="T12" s="282"/>
      <c r="U12" s="283"/>
      <c r="V12" s="282"/>
      <c r="W12" s="283"/>
      <c r="X12" s="282"/>
      <c r="Y12" s="283"/>
      <c r="Z12" s="282"/>
      <c r="AA12" s="283"/>
      <c r="AB12" s="282"/>
      <c r="AC12" s="283"/>
      <c r="AD12" s="282"/>
      <c r="AE12" s="283"/>
      <c r="AF12" s="282"/>
      <c r="AG12" s="283"/>
      <c r="AH12" s="282"/>
      <c r="AI12" s="283"/>
      <c r="AJ12" s="282"/>
      <c r="AK12" s="283"/>
      <c r="AL12" s="282"/>
      <c r="AM12" s="283"/>
      <c r="AN12" s="282"/>
      <c r="AO12" s="283"/>
      <c r="AP12" s="282"/>
      <c r="AQ12" s="283"/>
      <c r="AR12" s="282"/>
      <c r="AS12" s="283"/>
      <c r="AT12" s="282"/>
      <c r="AU12" s="283"/>
      <c r="AV12" s="282"/>
      <c r="AW12" s="283"/>
      <c r="AX12" s="282"/>
      <c r="AY12" s="283"/>
      <c r="AZ12" s="282"/>
      <c r="BA12" s="283"/>
      <c r="BB12" s="282"/>
      <c r="BC12" s="283"/>
      <c r="BD12" s="282"/>
      <c r="BE12" s="283"/>
      <c r="BF12" s="282"/>
      <c r="BG12" s="283"/>
      <c r="BH12" s="282"/>
      <c r="BI12" s="283"/>
      <c r="BJ12" s="282"/>
      <c r="BK12" s="283"/>
      <c r="BL12" s="282"/>
      <c r="BM12" s="283"/>
      <c r="BN12" s="282"/>
    </row>
    <row r="13" spans="1:66" x14ac:dyDescent="0.2">
      <c r="A13" s="10">
        <v>10</v>
      </c>
      <c r="B13" s="5" t="s">
        <v>89</v>
      </c>
      <c r="C13" s="5" t="s">
        <v>90</v>
      </c>
      <c r="D13" s="281">
        <v>2050</v>
      </c>
      <c r="E13" s="283"/>
      <c r="F13" s="282"/>
      <c r="G13" s="283"/>
      <c r="H13" s="282"/>
      <c r="I13" s="283"/>
      <c r="J13" s="282"/>
      <c r="K13" s="283"/>
      <c r="L13" s="282"/>
      <c r="M13" s="283"/>
      <c r="N13" s="282"/>
      <c r="O13" s="283"/>
      <c r="P13" s="282"/>
      <c r="Q13" s="283"/>
      <c r="R13" s="282"/>
      <c r="S13" s="283"/>
      <c r="T13" s="282"/>
      <c r="U13" s="283"/>
      <c r="V13" s="282"/>
      <c r="W13" s="283"/>
      <c r="X13" s="282"/>
      <c r="Y13" s="283"/>
      <c r="Z13" s="282"/>
      <c r="AA13" s="283"/>
      <c r="AB13" s="282"/>
      <c r="AC13" s="283"/>
      <c r="AD13" s="282"/>
      <c r="AE13" s="283"/>
      <c r="AF13" s="282"/>
      <c r="AG13" s="283"/>
      <c r="AH13" s="282"/>
      <c r="AI13" s="283"/>
      <c r="AJ13" s="282"/>
      <c r="AK13" s="283"/>
      <c r="AL13" s="282"/>
      <c r="AM13" s="283"/>
      <c r="AN13" s="282"/>
      <c r="AO13" s="283"/>
      <c r="AP13" s="282"/>
      <c r="AQ13" s="283"/>
      <c r="AR13" s="282"/>
      <c r="AS13" s="283"/>
      <c r="AT13" s="282"/>
      <c r="AU13" s="283"/>
      <c r="AV13" s="282"/>
      <c r="AW13" s="283"/>
      <c r="AX13" s="282"/>
      <c r="AY13" s="283"/>
      <c r="AZ13" s="282"/>
      <c r="BA13" s="283"/>
      <c r="BB13" s="282"/>
      <c r="BC13" s="283"/>
      <c r="BD13" s="282"/>
      <c r="BE13" s="283"/>
      <c r="BF13" s="282"/>
      <c r="BG13" s="283"/>
      <c r="BH13" s="282"/>
      <c r="BI13" s="283"/>
      <c r="BJ13" s="282"/>
      <c r="BK13" s="283"/>
      <c r="BL13" s="282"/>
      <c r="BM13" s="283"/>
      <c r="BN13" s="282"/>
    </row>
    <row r="14" spans="1:66" x14ac:dyDescent="0.2">
      <c r="A14" s="10">
        <v>11</v>
      </c>
      <c r="B14" s="5" t="s">
        <v>103</v>
      </c>
      <c r="C14" s="5" t="s">
        <v>101</v>
      </c>
      <c r="D14" s="281" t="s">
        <v>91</v>
      </c>
      <c r="E14" s="283"/>
      <c r="F14" s="282"/>
      <c r="G14" s="283"/>
      <c r="H14" s="282"/>
      <c r="I14" s="283"/>
      <c r="J14" s="282"/>
      <c r="K14" s="283"/>
      <c r="L14" s="282"/>
      <c r="M14" s="283"/>
      <c r="N14" s="282"/>
      <c r="O14" s="283"/>
      <c r="P14" s="282"/>
      <c r="Q14" s="283"/>
      <c r="R14" s="282"/>
      <c r="S14" s="283"/>
      <c r="T14" s="282"/>
      <c r="U14" s="283"/>
      <c r="V14" s="282"/>
      <c r="W14" s="283"/>
      <c r="X14" s="282"/>
      <c r="Y14" s="283"/>
      <c r="Z14" s="282"/>
      <c r="AA14" s="283"/>
      <c r="AB14" s="282"/>
      <c r="AC14" s="283"/>
      <c r="AD14" s="282"/>
      <c r="AE14" s="283"/>
      <c r="AF14" s="282"/>
      <c r="AG14" s="283"/>
      <c r="AH14" s="282"/>
      <c r="AI14" s="283"/>
      <c r="AJ14" s="282"/>
      <c r="AK14" s="283"/>
      <c r="AL14" s="282"/>
      <c r="AM14" s="283"/>
      <c r="AN14" s="282"/>
      <c r="AO14" s="283"/>
      <c r="AP14" s="282"/>
      <c r="AQ14" s="283"/>
      <c r="AR14" s="282"/>
      <c r="AS14" s="283"/>
      <c r="AT14" s="282"/>
      <c r="AU14" s="283"/>
      <c r="AV14" s="282"/>
      <c r="AW14" s="283"/>
      <c r="AX14" s="282"/>
      <c r="AY14" s="283"/>
      <c r="AZ14" s="282"/>
      <c r="BA14" s="283"/>
      <c r="BB14" s="282"/>
      <c r="BC14" s="283"/>
      <c r="BD14" s="282"/>
      <c r="BE14" s="283"/>
      <c r="BF14" s="282"/>
      <c r="BG14" s="283"/>
      <c r="BH14" s="282"/>
      <c r="BI14" s="283"/>
      <c r="BJ14" s="282"/>
      <c r="BK14" s="283"/>
      <c r="BL14" s="282"/>
      <c r="BM14" s="283"/>
      <c r="BN14" s="282"/>
    </row>
    <row r="15" spans="1:66" x14ac:dyDescent="0.2">
      <c r="A15" s="10">
        <v>12</v>
      </c>
      <c r="B15" s="5" t="s">
        <v>103</v>
      </c>
      <c r="C15" s="5" t="s">
        <v>101</v>
      </c>
      <c r="D15" s="281" t="s">
        <v>99</v>
      </c>
      <c r="E15" s="283"/>
      <c r="F15" s="282"/>
      <c r="G15" s="283"/>
      <c r="H15" s="282"/>
      <c r="I15" s="283"/>
      <c r="J15" s="282"/>
      <c r="K15" s="283"/>
      <c r="L15" s="282"/>
      <c r="M15" s="283"/>
      <c r="N15" s="282"/>
      <c r="O15" s="283"/>
      <c r="P15" s="282"/>
      <c r="Q15" s="283"/>
      <c r="R15" s="282"/>
      <c r="S15" s="283"/>
      <c r="T15" s="282"/>
      <c r="U15" s="283"/>
      <c r="V15" s="282"/>
      <c r="W15" s="283"/>
      <c r="X15" s="282"/>
      <c r="Y15" s="283"/>
      <c r="Z15" s="282"/>
      <c r="AA15" s="283"/>
      <c r="AB15" s="282"/>
      <c r="AC15" s="283"/>
      <c r="AD15" s="282"/>
      <c r="AE15" s="283"/>
      <c r="AF15" s="282"/>
      <c r="AG15" s="283"/>
      <c r="AH15" s="282"/>
      <c r="AI15" s="283"/>
      <c r="AJ15" s="282"/>
      <c r="AK15" s="283"/>
      <c r="AL15" s="282"/>
      <c r="AM15" s="283"/>
      <c r="AN15" s="282"/>
      <c r="AO15" s="283"/>
      <c r="AP15" s="282"/>
      <c r="AQ15" s="283"/>
      <c r="AR15" s="282"/>
      <c r="AS15" s="283"/>
      <c r="AT15" s="282"/>
      <c r="AU15" s="283"/>
      <c r="AV15" s="282"/>
      <c r="AW15" s="283"/>
      <c r="AX15" s="282"/>
      <c r="AY15" s="283"/>
      <c r="AZ15" s="282"/>
      <c r="BA15" s="283"/>
      <c r="BB15" s="282"/>
      <c r="BC15" s="283"/>
      <c r="BD15" s="282"/>
      <c r="BE15" s="283"/>
      <c r="BF15" s="282"/>
      <c r="BG15" s="283"/>
      <c r="BH15" s="282"/>
      <c r="BI15" s="283"/>
      <c r="BJ15" s="282"/>
      <c r="BK15" s="283"/>
      <c r="BL15" s="282"/>
      <c r="BM15" s="283"/>
      <c r="BN15" s="282"/>
    </row>
    <row r="16" spans="1:66" x14ac:dyDescent="0.2">
      <c r="A16" s="10">
        <v>13</v>
      </c>
      <c r="B16" s="5" t="s">
        <v>103</v>
      </c>
      <c r="C16" s="5" t="s">
        <v>90</v>
      </c>
      <c r="D16" s="281" t="s">
        <v>100</v>
      </c>
      <c r="E16" s="283"/>
      <c r="F16" s="282"/>
      <c r="G16" s="283"/>
      <c r="H16" s="282"/>
      <c r="I16" s="283"/>
      <c r="J16" s="282"/>
      <c r="K16" s="283"/>
      <c r="L16" s="282"/>
      <c r="M16" s="283"/>
      <c r="N16" s="282"/>
      <c r="O16" s="283"/>
      <c r="P16" s="282"/>
      <c r="Q16" s="283"/>
      <c r="R16" s="282"/>
      <c r="S16" s="283"/>
      <c r="T16" s="282"/>
      <c r="U16" s="283"/>
      <c r="V16" s="282"/>
      <c r="W16" s="283"/>
      <c r="X16" s="282"/>
      <c r="Y16" s="283"/>
      <c r="Z16" s="282"/>
      <c r="AA16" s="283"/>
      <c r="AB16" s="282"/>
      <c r="AC16" s="283"/>
      <c r="AD16" s="282"/>
      <c r="AE16" s="283"/>
      <c r="AF16" s="282"/>
      <c r="AG16" s="283"/>
      <c r="AH16" s="282"/>
      <c r="AI16" s="283"/>
      <c r="AJ16" s="282"/>
      <c r="AK16" s="283"/>
      <c r="AL16" s="282"/>
      <c r="AM16" s="283"/>
      <c r="AN16" s="282"/>
      <c r="AO16" s="283"/>
      <c r="AP16" s="282"/>
      <c r="AQ16" s="283"/>
      <c r="AR16" s="282"/>
      <c r="AS16" s="283"/>
      <c r="AT16" s="282"/>
      <c r="AU16" s="283"/>
      <c r="AV16" s="282"/>
      <c r="AW16" s="283"/>
      <c r="AX16" s="282"/>
      <c r="AY16" s="283"/>
      <c r="AZ16" s="282"/>
      <c r="BA16" s="283"/>
      <c r="BB16" s="282"/>
      <c r="BC16" s="283"/>
      <c r="BD16" s="282"/>
      <c r="BE16" s="283"/>
      <c r="BF16" s="282"/>
      <c r="BG16" s="283"/>
      <c r="BH16" s="282"/>
      <c r="BI16" s="283"/>
      <c r="BJ16" s="282"/>
      <c r="BK16" s="283"/>
      <c r="BL16" s="282"/>
      <c r="BM16" s="283"/>
      <c r="BN16" s="282"/>
    </row>
    <row r="17" spans="1:66" x14ac:dyDescent="0.2">
      <c r="A17" s="10">
        <v>14</v>
      </c>
      <c r="B17" s="5" t="s">
        <v>103</v>
      </c>
      <c r="C17" s="5" t="s">
        <v>101</v>
      </c>
      <c r="D17" s="281" t="s">
        <v>102</v>
      </c>
      <c r="E17" s="283"/>
      <c r="F17" s="282"/>
      <c r="G17" s="283"/>
      <c r="H17" s="282"/>
      <c r="I17" s="283"/>
      <c r="J17" s="282"/>
      <c r="K17" s="283"/>
      <c r="L17" s="282"/>
      <c r="M17" s="283"/>
      <c r="N17" s="282"/>
      <c r="O17" s="283"/>
      <c r="P17" s="282"/>
      <c r="Q17" s="283"/>
      <c r="R17" s="282"/>
      <c r="S17" s="283"/>
      <c r="T17" s="282"/>
      <c r="U17" s="283"/>
      <c r="V17" s="282"/>
      <c r="W17" s="283"/>
      <c r="X17" s="282"/>
      <c r="Y17" s="283"/>
      <c r="Z17" s="282"/>
      <c r="AA17" s="283"/>
      <c r="AB17" s="282"/>
      <c r="AC17" s="283"/>
      <c r="AD17" s="282"/>
      <c r="AE17" s="283"/>
      <c r="AF17" s="282"/>
      <c r="AG17" s="283"/>
      <c r="AH17" s="282"/>
      <c r="AI17" s="283"/>
      <c r="AJ17" s="282"/>
      <c r="AK17" s="283"/>
      <c r="AL17" s="282"/>
      <c r="AM17" s="283"/>
      <c r="AN17" s="282"/>
      <c r="AO17" s="283"/>
      <c r="AP17" s="282"/>
      <c r="AQ17" s="283"/>
      <c r="AR17" s="282"/>
      <c r="AS17" s="283"/>
      <c r="AT17" s="282"/>
      <c r="AU17" s="283"/>
      <c r="AV17" s="282"/>
      <c r="AW17" s="283"/>
      <c r="AX17" s="282"/>
      <c r="AY17" s="283"/>
      <c r="AZ17" s="282"/>
      <c r="BA17" s="283"/>
      <c r="BB17" s="282"/>
      <c r="BC17" s="283"/>
      <c r="BD17" s="282"/>
      <c r="BE17" s="283"/>
      <c r="BF17" s="282"/>
      <c r="BG17" s="283"/>
      <c r="BH17" s="282"/>
      <c r="BI17" s="283"/>
      <c r="BJ17" s="282"/>
      <c r="BK17" s="283"/>
      <c r="BL17" s="282"/>
      <c r="BM17" s="283"/>
      <c r="BN17" s="282"/>
    </row>
    <row r="18" spans="1:66" x14ac:dyDescent="0.2">
      <c r="A18" s="10">
        <v>15</v>
      </c>
      <c r="B18" s="5" t="s">
        <v>103</v>
      </c>
      <c r="C18" s="5" t="s">
        <v>101</v>
      </c>
      <c r="D18" s="281">
        <v>2025</v>
      </c>
      <c r="E18" s="283"/>
      <c r="F18" s="282"/>
      <c r="G18" s="283"/>
      <c r="H18" s="282"/>
      <c r="I18" s="283"/>
      <c r="J18" s="282"/>
      <c r="K18" s="283"/>
      <c r="L18" s="282"/>
      <c r="M18" s="283"/>
      <c r="N18" s="282"/>
      <c r="O18" s="283"/>
      <c r="P18" s="282"/>
      <c r="Q18" s="283"/>
      <c r="R18" s="282"/>
      <c r="S18" s="283"/>
      <c r="T18" s="282"/>
      <c r="U18" s="283"/>
      <c r="V18" s="282"/>
      <c r="W18" s="283"/>
      <c r="X18" s="282"/>
      <c r="Y18" s="283"/>
      <c r="Z18" s="282"/>
      <c r="AA18" s="283"/>
      <c r="AB18" s="282"/>
      <c r="AC18" s="283"/>
      <c r="AD18" s="282"/>
      <c r="AE18" s="283"/>
      <c r="AF18" s="282"/>
      <c r="AG18" s="283"/>
      <c r="AH18" s="282"/>
      <c r="AI18" s="283"/>
      <c r="AJ18" s="282"/>
      <c r="AK18" s="283"/>
      <c r="AL18" s="282"/>
      <c r="AM18" s="283"/>
      <c r="AN18" s="282"/>
      <c r="AO18" s="283"/>
      <c r="AP18" s="282"/>
      <c r="AQ18" s="283"/>
      <c r="AR18" s="282"/>
      <c r="AS18" s="283"/>
      <c r="AT18" s="282"/>
      <c r="AU18" s="283"/>
      <c r="AV18" s="282"/>
      <c r="AW18" s="283"/>
      <c r="AX18" s="282"/>
      <c r="AY18" s="283"/>
      <c r="AZ18" s="282"/>
      <c r="BA18" s="283"/>
      <c r="BB18" s="282"/>
      <c r="BC18" s="283"/>
      <c r="BD18" s="282"/>
      <c r="BE18" s="283"/>
      <c r="BF18" s="282"/>
      <c r="BG18" s="283"/>
      <c r="BH18" s="282"/>
      <c r="BI18" s="283"/>
      <c r="BJ18" s="282"/>
      <c r="BK18" s="283"/>
      <c r="BL18" s="282"/>
      <c r="BM18" s="283"/>
      <c r="BN18" s="282"/>
    </row>
    <row r="19" spans="1:66" x14ac:dyDescent="0.2">
      <c r="A19" s="10">
        <v>16</v>
      </c>
      <c r="B19" s="5" t="s">
        <v>103</v>
      </c>
      <c r="C19" s="5" t="s">
        <v>101</v>
      </c>
      <c r="D19" s="281">
        <v>2030</v>
      </c>
      <c r="E19" s="283"/>
      <c r="F19" s="282"/>
      <c r="G19" s="283"/>
      <c r="H19" s="282"/>
      <c r="I19" s="283"/>
      <c r="J19" s="282"/>
      <c r="K19" s="283"/>
      <c r="L19" s="282"/>
      <c r="M19" s="283"/>
      <c r="N19" s="282"/>
      <c r="O19" s="283"/>
      <c r="P19" s="282"/>
      <c r="Q19" s="283"/>
      <c r="R19" s="282"/>
      <c r="S19" s="283"/>
      <c r="T19" s="282"/>
      <c r="U19" s="283"/>
      <c r="V19" s="282"/>
      <c r="W19" s="283"/>
      <c r="X19" s="282"/>
      <c r="Y19" s="283"/>
      <c r="Z19" s="282"/>
      <c r="AA19" s="283"/>
      <c r="AB19" s="282"/>
      <c r="AC19" s="283"/>
      <c r="AD19" s="282"/>
      <c r="AE19" s="283"/>
      <c r="AF19" s="282"/>
      <c r="AG19" s="283"/>
      <c r="AH19" s="282"/>
      <c r="AI19" s="283"/>
      <c r="AJ19" s="282"/>
      <c r="AK19" s="283"/>
      <c r="AL19" s="282"/>
      <c r="AM19" s="283"/>
      <c r="AN19" s="282"/>
      <c r="AO19" s="283"/>
      <c r="AP19" s="282"/>
      <c r="AQ19" s="283"/>
      <c r="AR19" s="282"/>
      <c r="AS19" s="283"/>
      <c r="AT19" s="282"/>
      <c r="AU19" s="283"/>
      <c r="AV19" s="282"/>
      <c r="AW19" s="283"/>
      <c r="AX19" s="282"/>
      <c r="AY19" s="283"/>
      <c r="AZ19" s="282"/>
      <c r="BA19" s="283"/>
      <c r="BB19" s="282"/>
      <c r="BC19" s="283"/>
      <c r="BD19" s="282"/>
      <c r="BE19" s="283"/>
      <c r="BF19" s="282"/>
      <c r="BG19" s="283"/>
      <c r="BH19" s="282"/>
      <c r="BI19" s="283"/>
      <c r="BJ19" s="282"/>
      <c r="BK19" s="283"/>
      <c r="BL19" s="282"/>
      <c r="BM19" s="283"/>
      <c r="BN19" s="282"/>
    </row>
    <row r="20" spans="1:66" x14ac:dyDescent="0.2">
      <c r="A20" s="10">
        <v>17</v>
      </c>
      <c r="B20" s="5" t="s">
        <v>103</v>
      </c>
      <c r="C20" s="5" t="s">
        <v>101</v>
      </c>
      <c r="D20" s="281">
        <v>2050</v>
      </c>
      <c r="E20" s="283"/>
      <c r="F20" s="282"/>
      <c r="G20" s="283"/>
      <c r="H20" s="282"/>
      <c r="I20" s="283"/>
      <c r="J20" s="282"/>
      <c r="K20" s="283"/>
      <c r="L20" s="282"/>
      <c r="M20" s="283"/>
      <c r="N20" s="282"/>
      <c r="O20" s="283"/>
      <c r="P20" s="282"/>
      <c r="Q20" s="283"/>
      <c r="R20" s="282"/>
      <c r="S20" s="283"/>
      <c r="T20" s="282"/>
      <c r="U20" s="283"/>
      <c r="V20" s="282"/>
      <c r="W20" s="283"/>
      <c r="X20" s="282"/>
      <c r="Y20" s="283"/>
      <c r="Z20" s="282"/>
      <c r="AA20" s="283"/>
      <c r="AB20" s="282"/>
      <c r="AC20" s="283"/>
      <c r="AD20" s="282"/>
      <c r="AE20" s="283"/>
      <c r="AF20" s="282"/>
      <c r="AG20" s="283"/>
      <c r="AH20" s="282"/>
      <c r="AI20" s="283"/>
      <c r="AJ20" s="282"/>
      <c r="AK20" s="283"/>
      <c r="AL20" s="282"/>
      <c r="AM20" s="283"/>
      <c r="AN20" s="282"/>
      <c r="AO20" s="283"/>
      <c r="AP20" s="282"/>
      <c r="AQ20" s="283"/>
      <c r="AR20" s="282"/>
      <c r="AS20" s="283"/>
      <c r="AT20" s="282"/>
      <c r="AU20" s="283"/>
      <c r="AV20" s="282"/>
      <c r="AW20" s="283"/>
      <c r="AX20" s="282"/>
      <c r="AY20" s="283"/>
      <c r="AZ20" s="282"/>
      <c r="BA20" s="283"/>
      <c r="BB20" s="282"/>
      <c r="BC20" s="283"/>
      <c r="BD20" s="282"/>
      <c r="BE20" s="283"/>
      <c r="BF20" s="282"/>
      <c r="BG20" s="283"/>
      <c r="BH20" s="282"/>
      <c r="BI20" s="283"/>
      <c r="BJ20" s="282"/>
      <c r="BK20" s="283"/>
      <c r="BL20" s="282"/>
      <c r="BM20" s="283"/>
      <c r="BN20" s="282"/>
    </row>
    <row r="21" spans="1:66" x14ac:dyDescent="0.2">
      <c r="A21" s="10">
        <v>18</v>
      </c>
      <c r="B21" s="5" t="s">
        <v>104</v>
      </c>
      <c r="C21" s="5" t="s">
        <v>90</v>
      </c>
      <c r="D21" s="281" t="s">
        <v>91</v>
      </c>
      <c r="E21" s="283"/>
      <c r="F21" s="282"/>
      <c r="G21" s="283"/>
      <c r="H21" s="282"/>
      <c r="I21" s="283"/>
      <c r="J21" s="282"/>
      <c r="K21" s="283"/>
      <c r="L21" s="282"/>
      <c r="M21" s="283"/>
      <c r="N21" s="282"/>
      <c r="O21" s="283"/>
      <c r="P21" s="282"/>
      <c r="Q21" s="283"/>
      <c r="R21" s="282"/>
      <c r="S21" s="283"/>
      <c r="T21" s="282"/>
      <c r="U21" s="283"/>
      <c r="V21" s="282"/>
      <c r="W21" s="283"/>
      <c r="X21" s="282"/>
      <c r="Y21" s="283"/>
      <c r="Z21" s="282"/>
      <c r="AA21" s="283"/>
      <c r="AB21" s="282"/>
      <c r="AC21" s="283"/>
      <c r="AD21" s="282"/>
      <c r="AE21" s="283"/>
      <c r="AF21" s="282"/>
      <c r="AG21" s="283"/>
      <c r="AH21" s="282"/>
      <c r="AI21" s="283"/>
      <c r="AJ21" s="282"/>
      <c r="AK21" s="283"/>
      <c r="AL21" s="282"/>
      <c r="AM21" s="283"/>
      <c r="AN21" s="282"/>
      <c r="AO21" s="283"/>
      <c r="AP21" s="282"/>
      <c r="AQ21" s="283"/>
      <c r="AR21" s="282"/>
      <c r="AS21" s="283"/>
      <c r="AT21" s="282"/>
      <c r="AU21" s="283"/>
      <c r="AV21" s="282"/>
      <c r="AW21" s="283"/>
      <c r="AX21" s="282"/>
      <c r="AY21" s="283"/>
      <c r="AZ21" s="282"/>
      <c r="BA21" s="283"/>
      <c r="BB21" s="282"/>
      <c r="BC21" s="283"/>
      <c r="BD21" s="282"/>
      <c r="BE21" s="283"/>
      <c r="BF21" s="282"/>
      <c r="BG21" s="283"/>
      <c r="BH21" s="282"/>
      <c r="BI21" s="283"/>
      <c r="BJ21" s="282"/>
      <c r="BK21" s="283"/>
      <c r="BL21" s="282"/>
      <c r="BM21" s="283"/>
      <c r="BN21" s="282"/>
    </row>
    <row r="22" spans="1:66" x14ac:dyDescent="0.2">
      <c r="A22" s="10">
        <v>19</v>
      </c>
      <c r="B22" s="5" t="s">
        <v>105</v>
      </c>
      <c r="C22" s="5" t="s">
        <v>90</v>
      </c>
      <c r="D22" s="281" t="s">
        <v>91</v>
      </c>
      <c r="E22" s="283"/>
      <c r="F22" s="282"/>
      <c r="G22" s="283"/>
      <c r="H22" s="282"/>
      <c r="I22" s="283"/>
      <c r="J22" s="282"/>
      <c r="K22" s="283"/>
      <c r="L22" s="282"/>
      <c r="M22" s="283"/>
      <c r="N22" s="282"/>
      <c r="O22" s="283"/>
      <c r="P22" s="282"/>
      <c r="Q22" s="283"/>
      <c r="R22" s="282"/>
      <c r="S22" s="283"/>
      <c r="T22" s="282"/>
      <c r="U22" s="283"/>
      <c r="V22" s="282"/>
      <c r="W22" s="283"/>
      <c r="X22" s="282"/>
      <c r="Y22" s="283"/>
      <c r="Z22" s="282"/>
      <c r="AA22" s="283"/>
      <c r="AB22" s="282"/>
      <c r="AC22" s="283"/>
      <c r="AD22" s="282"/>
      <c r="AE22" s="283"/>
      <c r="AF22" s="282"/>
      <c r="AG22" s="283"/>
      <c r="AH22" s="282"/>
      <c r="AI22" s="283"/>
      <c r="AJ22" s="282"/>
      <c r="AK22" s="283"/>
      <c r="AL22" s="282"/>
      <c r="AM22" s="283"/>
      <c r="AN22" s="282"/>
      <c r="AO22" s="283"/>
      <c r="AP22" s="282"/>
      <c r="AQ22" s="283"/>
      <c r="AR22" s="282"/>
      <c r="AS22" s="283"/>
      <c r="AT22" s="282"/>
      <c r="AU22" s="283"/>
      <c r="AV22" s="282"/>
      <c r="AW22" s="283"/>
      <c r="AX22" s="282"/>
      <c r="AY22" s="283"/>
      <c r="AZ22" s="282"/>
      <c r="BA22" s="283"/>
      <c r="BB22" s="282"/>
      <c r="BC22" s="283"/>
      <c r="BD22" s="282"/>
      <c r="BE22" s="283"/>
      <c r="BF22" s="282"/>
      <c r="BG22" s="283"/>
      <c r="BH22" s="282"/>
      <c r="BI22" s="283"/>
      <c r="BJ22" s="282"/>
      <c r="BK22" s="283"/>
      <c r="BL22" s="282"/>
      <c r="BM22" s="283"/>
      <c r="BN22" s="282"/>
    </row>
    <row r="23" spans="1:66" x14ac:dyDescent="0.2">
      <c r="A23" s="10">
        <v>20</v>
      </c>
      <c r="B23" s="5" t="s">
        <v>106</v>
      </c>
      <c r="C23" s="5" t="s">
        <v>107</v>
      </c>
      <c r="D23" s="281" t="s">
        <v>91</v>
      </c>
      <c r="E23" s="283"/>
      <c r="F23" s="282"/>
      <c r="G23" s="283"/>
      <c r="H23" s="282"/>
      <c r="I23" s="283"/>
      <c r="J23" s="282"/>
      <c r="K23" s="283"/>
      <c r="L23" s="282"/>
      <c r="M23" s="283"/>
      <c r="N23" s="282"/>
      <c r="O23" s="283"/>
      <c r="P23" s="282"/>
      <c r="Q23" s="283"/>
      <c r="R23" s="282"/>
      <c r="S23" s="283"/>
      <c r="T23" s="282"/>
      <c r="U23" s="283"/>
      <c r="V23" s="282"/>
      <c r="W23" s="283"/>
      <c r="X23" s="282"/>
      <c r="Y23" s="283"/>
      <c r="Z23" s="282"/>
      <c r="AA23" s="283"/>
      <c r="AB23" s="282"/>
      <c r="AC23" s="283"/>
      <c r="AD23" s="282"/>
      <c r="AE23" s="283"/>
      <c r="AF23" s="282"/>
      <c r="AG23" s="283"/>
      <c r="AH23" s="282"/>
      <c r="AI23" s="283"/>
      <c r="AJ23" s="282"/>
      <c r="AK23" s="283"/>
      <c r="AL23" s="282"/>
      <c r="AM23" s="283"/>
      <c r="AN23" s="282"/>
      <c r="AO23" s="283"/>
      <c r="AP23" s="282"/>
      <c r="AQ23" s="283"/>
      <c r="AR23" s="282"/>
      <c r="AS23" s="283"/>
      <c r="AT23" s="282"/>
      <c r="AU23" s="283"/>
      <c r="AV23" s="282"/>
      <c r="AW23" s="283"/>
      <c r="AX23" s="282"/>
      <c r="AY23" s="283"/>
      <c r="AZ23" s="282"/>
      <c r="BA23" s="283"/>
      <c r="BB23" s="282"/>
      <c r="BC23" s="283"/>
      <c r="BD23" s="282"/>
      <c r="BE23" s="283"/>
      <c r="BF23" s="282"/>
      <c r="BG23" s="283"/>
      <c r="BH23" s="282"/>
      <c r="BI23" s="283"/>
      <c r="BJ23" s="282"/>
      <c r="BK23" s="283"/>
      <c r="BL23" s="282"/>
      <c r="BM23" s="283"/>
      <c r="BN23" s="282"/>
    </row>
    <row r="24" spans="1:66" x14ac:dyDescent="0.2">
      <c r="A24" s="10">
        <v>21</v>
      </c>
      <c r="B24" s="5" t="s">
        <v>108</v>
      </c>
      <c r="C24" s="5" t="s">
        <v>107</v>
      </c>
      <c r="D24" s="281" t="s">
        <v>91</v>
      </c>
      <c r="E24" s="283"/>
      <c r="F24" s="282"/>
      <c r="G24" s="283"/>
      <c r="H24" s="282"/>
      <c r="I24" s="283"/>
      <c r="J24" s="282"/>
      <c r="K24" s="283"/>
      <c r="L24" s="282"/>
      <c r="M24" s="283"/>
      <c r="N24" s="282"/>
      <c r="O24" s="283"/>
      <c r="P24" s="282"/>
      <c r="Q24" s="283"/>
      <c r="R24" s="282"/>
      <c r="S24" s="283"/>
      <c r="T24" s="282"/>
      <c r="U24" s="283"/>
      <c r="V24" s="282"/>
      <c r="W24" s="283"/>
      <c r="X24" s="282"/>
      <c r="Y24" s="283"/>
      <c r="Z24" s="282"/>
      <c r="AA24" s="283"/>
      <c r="AB24" s="282"/>
      <c r="AC24" s="283"/>
      <c r="AD24" s="282"/>
      <c r="AE24" s="283"/>
      <c r="AF24" s="282"/>
      <c r="AG24" s="283"/>
      <c r="AH24" s="282"/>
      <c r="AI24" s="283"/>
      <c r="AJ24" s="282"/>
      <c r="AK24" s="283"/>
      <c r="AL24" s="282"/>
      <c r="AM24" s="283"/>
      <c r="AN24" s="282"/>
      <c r="AO24" s="283"/>
      <c r="AP24" s="282"/>
      <c r="AQ24" s="283"/>
      <c r="AR24" s="282"/>
      <c r="AS24" s="283"/>
      <c r="AT24" s="282"/>
      <c r="AU24" s="283"/>
      <c r="AV24" s="282"/>
      <c r="AW24" s="283"/>
      <c r="AX24" s="282"/>
      <c r="AY24" s="283"/>
      <c r="AZ24" s="282"/>
      <c r="BA24" s="283"/>
      <c r="BB24" s="282"/>
      <c r="BC24" s="283"/>
      <c r="BD24" s="282"/>
      <c r="BE24" s="283"/>
      <c r="BF24" s="282"/>
      <c r="BG24" s="283"/>
      <c r="BH24" s="282"/>
      <c r="BI24" s="283"/>
      <c r="BJ24" s="282"/>
      <c r="BK24" s="283"/>
      <c r="BL24" s="282"/>
      <c r="BM24" s="283"/>
      <c r="BN24" s="282"/>
    </row>
    <row r="25" spans="1:66" x14ac:dyDescent="0.2">
      <c r="A25" s="10">
        <v>22</v>
      </c>
      <c r="B25" s="5" t="s">
        <v>109</v>
      </c>
      <c r="C25" s="5" t="s">
        <v>107</v>
      </c>
      <c r="D25" s="281" t="s">
        <v>91</v>
      </c>
      <c r="E25" s="283"/>
      <c r="F25" s="282"/>
      <c r="G25" s="283"/>
      <c r="H25" s="282"/>
      <c r="I25" s="283"/>
      <c r="J25" s="282"/>
      <c r="K25" s="283"/>
      <c r="L25" s="282"/>
      <c r="M25" s="283"/>
      <c r="N25" s="282"/>
      <c r="O25" s="283"/>
      <c r="P25" s="282"/>
      <c r="Q25" s="283"/>
      <c r="R25" s="282"/>
      <c r="S25" s="283"/>
      <c r="T25" s="282"/>
      <c r="U25" s="283"/>
      <c r="V25" s="282"/>
      <c r="W25" s="283"/>
      <c r="X25" s="282"/>
      <c r="Y25" s="283"/>
      <c r="Z25" s="282"/>
      <c r="AA25" s="283"/>
      <c r="AB25" s="282"/>
      <c r="AC25" s="283"/>
      <c r="AD25" s="282"/>
      <c r="AE25" s="283"/>
      <c r="AF25" s="282"/>
      <c r="AG25" s="283"/>
      <c r="AH25" s="282"/>
      <c r="AI25" s="283"/>
      <c r="AJ25" s="282"/>
      <c r="AK25" s="283"/>
      <c r="AL25" s="282"/>
      <c r="AM25" s="283"/>
      <c r="AN25" s="282"/>
      <c r="AO25" s="283"/>
      <c r="AP25" s="282"/>
      <c r="AQ25" s="283"/>
      <c r="AR25" s="282"/>
      <c r="AS25" s="283"/>
      <c r="AT25" s="282"/>
      <c r="AU25" s="283"/>
      <c r="AV25" s="282"/>
      <c r="AW25" s="283"/>
      <c r="AX25" s="282"/>
      <c r="AY25" s="283"/>
      <c r="AZ25" s="282"/>
      <c r="BA25" s="283"/>
      <c r="BB25" s="282"/>
      <c r="BC25" s="283"/>
      <c r="BD25" s="282"/>
      <c r="BE25" s="283"/>
      <c r="BF25" s="282"/>
      <c r="BG25" s="283"/>
      <c r="BH25" s="282"/>
      <c r="BI25" s="283"/>
      <c r="BJ25" s="282"/>
      <c r="BK25" s="283"/>
      <c r="BL25" s="282"/>
      <c r="BM25" s="283"/>
      <c r="BN25" s="282"/>
    </row>
    <row r="26" spans="1:66" x14ac:dyDescent="0.2">
      <c r="A26" s="10">
        <v>23</v>
      </c>
      <c r="B26" s="5" t="s">
        <v>106</v>
      </c>
      <c r="C26" s="5" t="s">
        <v>107</v>
      </c>
      <c r="D26" s="281" t="s">
        <v>99</v>
      </c>
      <c r="E26" s="283"/>
      <c r="F26" s="282"/>
      <c r="G26" s="283"/>
      <c r="H26" s="282"/>
      <c r="I26" s="283"/>
      <c r="J26" s="282"/>
      <c r="K26" s="283"/>
      <c r="L26" s="282"/>
      <c r="M26" s="283"/>
      <c r="N26" s="282"/>
      <c r="O26" s="283"/>
      <c r="P26" s="282"/>
      <c r="Q26" s="283"/>
      <c r="R26" s="282"/>
      <c r="S26" s="283"/>
      <c r="T26" s="282"/>
      <c r="U26" s="283"/>
      <c r="V26" s="282"/>
      <c r="W26" s="283"/>
      <c r="X26" s="282"/>
      <c r="Y26" s="283"/>
      <c r="Z26" s="282"/>
      <c r="AA26" s="283"/>
      <c r="AB26" s="282"/>
      <c r="AC26" s="283"/>
      <c r="AD26" s="282"/>
      <c r="AE26" s="283"/>
      <c r="AF26" s="282"/>
      <c r="AG26" s="283"/>
      <c r="AH26" s="282"/>
      <c r="AI26" s="283"/>
      <c r="AJ26" s="282"/>
      <c r="AK26" s="283"/>
      <c r="AL26" s="282"/>
      <c r="AM26" s="283"/>
      <c r="AN26" s="282"/>
      <c r="AO26" s="283"/>
      <c r="AP26" s="282"/>
      <c r="AQ26" s="283"/>
      <c r="AR26" s="282"/>
      <c r="AS26" s="283"/>
      <c r="AT26" s="282"/>
      <c r="AU26" s="283"/>
      <c r="AV26" s="282"/>
      <c r="AW26" s="283"/>
      <c r="AX26" s="282"/>
      <c r="AY26" s="283"/>
      <c r="AZ26" s="282"/>
      <c r="BA26" s="283"/>
      <c r="BB26" s="282"/>
      <c r="BC26" s="283"/>
      <c r="BD26" s="282"/>
      <c r="BE26" s="283"/>
      <c r="BF26" s="282"/>
      <c r="BG26" s="283"/>
      <c r="BH26" s="282"/>
      <c r="BI26" s="283"/>
      <c r="BJ26" s="282"/>
      <c r="BK26" s="283"/>
      <c r="BL26" s="282"/>
      <c r="BM26" s="283"/>
      <c r="BN26" s="282"/>
    </row>
    <row r="27" spans="1:66" x14ac:dyDescent="0.2">
      <c r="A27" s="10">
        <v>24</v>
      </c>
      <c r="B27" s="5" t="s">
        <v>108</v>
      </c>
      <c r="C27" s="5" t="s">
        <v>107</v>
      </c>
      <c r="D27" s="281" t="s">
        <v>99</v>
      </c>
      <c r="E27" s="283"/>
      <c r="F27" s="282"/>
      <c r="G27" s="283"/>
      <c r="H27" s="282"/>
      <c r="I27" s="283"/>
      <c r="J27" s="282"/>
      <c r="K27" s="283"/>
      <c r="L27" s="282"/>
      <c r="M27" s="283"/>
      <c r="N27" s="282"/>
      <c r="O27" s="283"/>
      <c r="P27" s="282"/>
      <c r="Q27" s="283"/>
      <c r="R27" s="282"/>
      <c r="S27" s="283"/>
      <c r="T27" s="282"/>
      <c r="U27" s="283"/>
      <c r="V27" s="282"/>
      <c r="W27" s="283"/>
      <c r="X27" s="282"/>
      <c r="Y27" s="283"/>
      <c r="Z27" s="282"/>
      <c r="AA27" s="283"/>
      <c r="AB27" s="282"/>
      <c r="AC27" s="283"/>
      <c r="AD27" s="282"/>
      <c r="AE27" s="283"/>
      <c r="AF27" s="282"/>
      <c r="AG27" s="283"/>
      <c r="AH27" s="282"/>
      <c r="AI27" s="283"/>
      <c r="AJ27" s="282"/>
      <c r="AK27" s="283"/>
      <c r="AL27" s="282"/>
      <c r="AM27" s="283"/>
      <c r="AN27" s="282"/>
      <c r="AO27" s="283"/>
      <c r="AP27" s="282"/>
      <c r="AQ27" s="283"/>
      <c r="AR27" s="282"/>
      <c r="AS27" s="283"/>
      <c r="AT27" s="282"/>
      <c r="AU27" s="283"/>
      <c r="AV27" s="282"/>
      <c r="AW27" s="283"/>
      <c r="AX27" s="282"/>
      <c r="AY27" s="283"/>
      <c r="AZ27" s="282"/>
      <c r="BA27" s="283"/>
      <c r="BB27" s="282"/>
      <c r="BC27" s="283"/>
      <c r="BD27" s="282"/>
      <c r="BE27" s="283"/>
      <c r="BF27" s="282"/>
      <c r="BG27" s="283"/>
      <c r="BH27" s="282"/>
      <c r="BI27" s="283"/>
      <c r="BJ27" s="282"/>
      <c r="BK27" s="283"/>
      <c r="BL27" s="282"/>
      <c r="BM27" s="283"/>
      <c r="BN27" s="282"/>
    </row>
    <row r="28" spans="1:66" x14ac:dyDescent="0.2">
      <c r="A28" s="10">
        <v>25</v>
      </c>
      <c r="B28" s="5" t="s">
        <v>109</v>
      </c>
      <c r="C28" s="5" t="s">
        <v>107</v>
      </c>
      <c r="D28" s="281" t="s">
        <v>99</v>
      </c>
      <c r="E28" s="283"/>
      <c r="F28" s="282"/>
      <c r="G28" s="283"/>
      <c r="H28" s="282"/>
      <c r="I28" s="283"/>
      <c r="J28" s="282"/>
      <c r="K28" s="283"/>
      <c r="L28" s="282"/>
      <c r="M28" s="283"/>
      <c r="N28" s="282"/>
      <c r="O28" s="283"/>
      <c r="P28" s="282"/>
      <c r="Q28" s="283"/>
      <c r="R28" s="282"/>
      <c r="S28" s="283"/>
      <c r="T28" s="282"/>
      <c r="U28" s="283"/>
      <c r="V28" s="282"/>
      <c r="W28" s="283"/>
      <c r="X28" s="282"/>
      <c r="Y28" s="283"/>
      <c r="Z28" s="282"/>
      <c r="AA28" s="283"/>
      <c r="AB28" s="282"/>
      <c r="AC28" s="283"/>
      <c r="AD28" s="282"/>
      <c r="AE28" s="283"/>
      <c r="AF28" s="282"/>
      <c r="AG28" s="283"/>
      <c r="AH28" s="282"/>
      <c r="AI28" s="283"/>
      <c r="AJ28" s="282"/>
      <c r="AK28" s="283"/>
      <c r="AL28" s="282"/>
      <c r="AM28" s="283"/>
      <c r="AN28" s="282"/>
      <c r="AO28" s="283"/>
      <c r="AP28" s="282"/>
      <c r="AQ28" s="283"/>
      <c r="AR28" s="282"/>
      <c r="AS28" s="283"/>
      <c r="AT28" s="282"/>
      <c r="AU28" s="283"/>
      <c r="AV28" s="282"/>
      <c r="AW28" s="283"/>
      <c r="AX28" s="282"/>
      <c r="AY28" s="283"/>
      <c r="AZ28" s="282"/>
      <c r="BA28" s="283"/>
      <c r="BB28" s="282"/>
      <c r="BC28" s="283"/>
      <c r="BD28" s="282"/>
      <c r="BE28" s="283"/>
      <c r="BF28" s="282"/>
      <c r="BG28" s="283"/>
      <c r="BH28" s="282"/>
      <c r="BI28" s="283"/>
      <c r="BJ28" s="282"/>
      <c r="BK28" s="283"/>
      <c r="BL28" s="282"/>
      <c r="BM28" s="283"/>
      <c r="BN28" s="282"/>
    </row>
    <row r="29" spans="1:66" x14ac:dyDescent="0.2">
      <c r="A29" s="10">
        <v>26</v>
      </c>
      <c r="B29" s="5" t="s">
        <v>110</v>
      </c>
      <c r="C29" s="5" t="s">
        <v>77</v>
      </c>
      <c r="D29" s="281" t="s">
        <v>63</v>
      </c>
      <c r="E29" s="283"/>
      <c r="F29" s="282"/>
      <c r="G29" s="283"/>
      <c r="H29" s="282"/>
      <c r="I29" s="283"/>
      <c r="J29" s="282"/>
      <c r="K29" s="283"/>
      <c r="L29" s="282"/>
      <c r="M29" s="283"/>
      <c r="N29" s="282"/>
      <c r="O29" s="283"/>
      <c r="P29" s="282"/>
      <c r="Q29" s="283"/>
      <c r="R29" s="282"/>
      <c r="S29" s="283"/>
      <c r="T29" s="282"/>
      <c r="U29" s="283"/>
      <c r="V29" s="282"/>
      <c r="W29" s="283"/>
      <c r="X29" s="282"/>
      <c r="Y29" s="283"/>
      <c r="Z29" s="282"/>
      <c r="AA29" s="283"/>
      <c r="AB29" s="282"/>
      <c r="AC29" s="283"/>
      <c r="AD29" s="282"/>
      <c r="AE29" s="283"/>
      <c r="AF29" s="282"/>
      <c r="AG29" s="283"/>
      <c r="AH29" s="282"/>
      <c r="AI29" s="283"/>
      <c r="AJ29" s="282"/>
      <c r="AK29" s="283"/>
      <c r="AL29" s="282"/>
      <c r="AM29" s="283"/>
      <c r="AN29" s="282"/>
      <c r="AO29" s="283"/>
      <c r="AP29" s="282"/>
      <c r="AQ29" s="283"/>
      <c r="AR29" s="282"/>
      <c r="AS29" s="283"/>
      <c r="AT29" s="282"/>
      <c r="AU29" s="283"/>
      <c r="AV29" s="282"/>
      <c r="AW29" s="283"/>
      <c r="AX29" s="282"/>
      <c r="AY29" s="283"/>
      <c r="AZ29" s="282"/>
      <c r="BA29" s="283"/>
      <c r="BB29" s="282"/>
      <c r="BC29" s="283"/>
      <c r="BD29" s="282"/>
      <c r="BE29" s="283"/>
      <c r="BF29" s="282"/>
      <c r="BG29" s="283"/>
      <c r="BH29" s="282"/>
      <c r="BI29" s="283"/>
      <c r="BJ29" s="282"/>
      <c r="BK29" s="283"/>
      <c r="BL29" s="282"/>
      <c r="BM29" s="283"/>
      <c r="BN29" s="282"/>
    </row>
    <row r="30" spans="1:66" x14ac:dyDescent="0.2">
      <c r="A30" s="10">
        <v>27</v>
      </c>
      <c r="B30" s="5" t="s">
        <v>111</v>
      </c>
      <c r="C30" s="5" t="s">
        <v>77</v>
      </c>
      <c r="D30" s="281" t="s">
        <v>63</v>
      </c>
      <c r="E30" s="283"/>
      <c r="F30" s="282"/>
      <c r="G30" s="283"/>
      <c r="H30" s="282"/>
      <c r="I30" s="283"/>
      <c r="J30" s="282"/>
      <c r="K30" s="283"/>
      <c r="L30" s="282"/>
      <c r="M30" s="283"/>
      <c r="N30" s="282"/>
      <c r="O30" s="283"/>
      <c r="P30" s="282"/>
      <c r="Q30" s="283"/>
      <c r="R30" s="282"/>
      <c r="S30" s="283"/>
      <c r="T30" s="282"/>
      <c r="U30" s="283"/>
      <c r="V30" s="282"/>
      <c r="W30" s="283"/>
      <c r="X30" s="282"/>
      <c r="Y30" s="283"/>
      <c r="Z30" s="282"/>
      <c r="AA30" s="283"/>
      <c r="AB30" s="282"/>
      <c r="AC30" s="283"/>
      <c r="AD30" s="282"/>
      <c r="AE30" s="283"/>
      <c r="AF30" s="282"/>
      <c r="AG30" s="283"/>
      <c r="AH30" s="282"/>
      <c r="AI30" s="283"/>
      <c r="AJ30" s="282"/>
      <c r="AK30" s="283"/>
      <c r="AL30" s="282"/>
      <c r="AM30" s="283"/>
      <c r="AN30" s="282"/>
      <c r="AO30" s="283"/>
      <c r="AP30" s="282"/>
      <c r="AQ30" s="283"/>
      <c r="AR30" s="282"/>
      <c r="AS30" s="283"/>
      <c r="AT30" s="282"/>
      <c r="AU30" s="283"/>
      <c r="AV30" s="282"/>
      <c r="AW30" s="283"/>
      <c r="AX30" s="282"/>
      <c r="AY30" s="283"/>
      <c r="AZ30" s="282"/>
      <c r="BA30" s="283"/>
      <c r="BB30" s="282"/>
      <c r="BC30" s="283"/>
      <c r="BD30" s="282"/>
      <c r="BE30" s="283"/>
      <c r="BF30" s="282"/>
      <c r="BG30" s="283"/>
      <c r="BH30" s="282"/>
      <c r="BI30" s="283"/>
      <c r="BJ30" s="282"/>
      <c r="BK30" s="283"/>
      <c r="BL30" s="282"/>
      <c r="BM30" s="283"/>
      <c r="BN30" s="282"/>
    </row>
    <row r="31" spans="1:66" x14ac:dyDescent="0.2">
      <c r="A31" s="10">
        <v>28</v>
      </c>
      <c r="B31" s="5" t="s">
        <v>112</v>
      </c>
      <c r="C31" s="5" t="s">
        <v>77</v>
      </c>
      <c r="D31" s="281" t="s">
        <v>63</v>
      </c>
      <c r="E31" s="283"/>
      <c r="F31" s="282"/>
      <c r="G31" s="283"/>
      <c r="H31" s="282"/>
      <c r="I31" s="283"/>
      <c r="J31" s="282"/>
      <c r="K31" s="283"/>
      <c r="L31" s="282"/>
      <c r="M31" s="283"/>
      <c r="N31" s="282"/>
      <c r="O31" s="283"/>
      <c r="P31" s="282"/>
      <c r="Q31" s="283"/>
      <c r="R31" s="282"/>
      <c r="S31" s="283"/>
      <c r="T31" s="282"/>
      <c r="U31" s="283"/>
      <c r="V31" s="282"/>
      <c r="W31" s="283"/>
      <c r="X31" s="282"/>
      <c r="Y31" s="283"/>
      <c r="Z31" s="282"/>
      <c r="AA31" s="283"/>
      <c r="AB31" s="282"/>
      <c r="AC31" s="283"/>
      <c r="AD31" s="282"/>
      <c r="AE31" s="283"/>
      <c r="AF31" s="282"/>
      <c r="AG31" s="283"/>
      <c r="AH31" s="282"/>
      <c r="AI31" s="283"/>
      <c r="AJ31" s="282"/>
      <c r="AK31" s="283"/>
      <c r="AL31" s="282"/>
      <c r="AM31" s="283"/>
      <c r="AN31" s="282"/>
      <c r="AO31" s="283"/>
      <c r="AP31" s="282"/>
      <c r="AQ31" s="283"/>
      <c r="AR31" s="282"/>
      <c r="AS31" s="283"/>
      <c r="AT31" s="282"/>
      <c r="AU31" s="283"/>
      <c r="AV31" s="282"/>
      <c r="AW31" s="283"/>
      <c r="AX31" s="282"/>
      <c r="AY31" s="283"/>
      <c r="AZ31" s="282"/>
      <c r="BA31" s="283"/>
      <c r="BB31" s="282"/>
      <c r="BC31" s="283"/>
      <c r="BD31" s="282"/>
      <c r="BE31" s="283"/>
      <c r="BF31" s="282"/>
      <c r="BG31" s="283"/>
      <c r="BH31" s="282"/>
      <c r="BI31" s="283"/>
      <c r="BJ31" s="282"/>
      <c r="BK31" s="283"/>
      <c r="BL31" s="282"/>
      <c r="BM31" s="283"/>
      <c r="BN31" s="282"/>
    </row>
    <row r="32" spans="1:66" x14ac:dyDescent="0.2">
      <c r="A32" s="10">
        <v>29</v>
      </c>
      <c r="B32" s="5" t="s">
        <v>113</v>
      </c>
      <c r="C32" s="5" t="s">
        <v>77</v>
      </c>
      <c r="D32" s="281" t="s">
        <v>63</v>
      </c>
      <c r="E32" s="283"/>
      <c r="F32" s="282"/>
      <c r="G32" s="283"/>
      <c r="H32" s="282"/>
      <c r="I32" s="283"/>
      <c r="J32" s="282"/>
      <c r="K32" s="283"/>
      <c r="L32" s="282"/>
      <c r="M32" s="283"/>
      <c r="N32" s="282"/>
      <c r="O32" s="283"/>
      <c r="P32" s="282"/>
      <c r="Q32" s="283"/>
      <c r="R32" s="282"/>
      <c r="S32" s="283"/>
      <c r="T32" s="282"/>
      <c r="U32" s="283"/>
      <c r="V32" s="282"/>
      <c r="W32" s="283"/>
      <c r="X32" s="282"/>
      <c r="Y32" s="283"/>
      <c r="Z32" s="282"/>
      <c r="AA32" s="283"/>
      <c r="AB32" s="282"/>
      <c r="AC32" s="283"/>
      <c r="AD32" s="282"/>
      <c r="AE32" s="283"/>
      <c r="AF32" s="282"/>
      <c r="AG32" s="283"/>
      <c r="AH32" s="282"/>
      <c r="AI32" s="283"/>
      <c r="AJ32" s="282"/>
      <c r="AK32" s="283"/>
      <c r="AL32" s="282"/>
      <c r="AM32" s="283"/>
      <c r="AN32" s="282"/>
      <c r="AO32" s="283"/>
      <c r="AP32" s="282"/>
      <c r="AQ32" s="283"/>
      <c r="AR32" s="282"/>
      <c r="AS32" s="283"/>
      <c r="AT32" s="282"/>
      <c r="AU32" s="283"/>
      <c r="AV32" s="282"/>
      <c r="AW32" s="283"/>
      <c r="AX32" s="282"/>
      <c r="AY32" s="283"/>
      <c r="AZ32" s="282"/>
      <c r="BA32" s="283"/>
      <c r="BB32" s="282"/>
      <c r="BC32" s="283"/>
      <c r="BD32" s="282"/>
      <c r="BE32" s="283"/>
      <c r="BF32" s="282"/>
      <c r="BG32" s="283"/>
      <c r="BH32" s="282"/>
      <c r="BI32" s="283"/>
      <c r="BJ32" s="282"/>
      <c r="BK32" s="283"/>
      <c r="BL32" s="282"/>
      <c r="BM32" s="283"/>
      <c r="BN32" s="282"/>
    </row>
    <row r="33" spans="1:66" x14ac:dyDescent="0.2">
      <c r="A33" s="10">
        <v>30</v>
      </c>
      <c r="B33" s="5" t="s">
        <v>114</v>
      </c>
      <c r="C33" s="5" t="s">
        <v>77</v>
      </c>
      <c r="D33" s="281" t="s">
        <v>63</v>
      </c>
      <c r="E33" s="283"/>
      <c r="F33" s="282"/>
      <c r="G33" s="283"/>
      <c r="H33" s="282"/>
      <c r="I33" s="283"/>
      <c r="J33" s="282"/>
      <c r="K33" s="283"/>
      <c r="L33" s="282"/>
      <c r="M33" s="283"/>
      <c r="N33" s="282"/>
      <c r="O33" s="283"/>
      <c r="P33" s="282"/>
      <c r="Q33" s="283"/>
      <c r="R33" s="282"/>
      <c r="S33" s="283"/>
      <c r="T33" s="282"/>
      <c r="U33" s="283"/>
      <c r="V33" s="282"/>
      <c r="W33" s="283"/>
      <c r="X33" s="282"/>
      <c r="Y33" s="283"/>
      <c r="Z33" s="282"/>
      <c r="AA33" s="283"/>
      <c r="AB33" s="282"/>
      <c r="AC33" s="283"/>
      <c r="AD33" s="282"/>
      <c r="AE33" s="283"/>
      <c r="AF33" s="282"/>
      <c r="AG33" s="283"/>
      <c r="AH33" s="282"/>
      <c r="AI33" s="283"/>
      <c r="AJ33" s="282"/>
      <c r="AK33" s="283"/>
      <c r="AL33" s="282"/>
      <c r="AM33" s="283"/>
      <c r="AN33" s="282"/>
      <c r="AO33" s="283"/>
      <c r="AP33" s="282"/>
      <c r="AQ33" s="283"/>
      <c r="AR33" s="282"/>
      <c r="AS33" s="283"/>
      <c r="AT33" s="282"/>
      <c r="AU33" s="283"/>
      <c r="AV33" s="282"/>
      <c r="AW33" s="283"/>
      <c r="AX33" s="282"/>
      <c r="AY33" s="283"/>
      <c r="AZ33" s="282"/>
      <c r="BA33" s="283"/>
      <c r="BB33" s="282"/>
      <c r="BC33" s="283"/>
      <c r="BD33" s="282"/>
      <c r="BE33" s="283"/>
      <c r="BF33" s="282"/>
      <c r="BG33" s="283"/>
      <c r="BH33" s="282"/>
      <c r="BI33" s="283"/>
      <c r="BJ33" s="282"/>
      <c r="BK33" s="283"/>
      <c r="BL33" s="282"/>
      <c r="BM33" s="283"/>
      <c r="BN33" s="282"/>
    </row>
    <row r="34" spans="1:66" x14ac:dyDescent="0.2">
      <c r="A34" s="10">
        <v>31</v>
      </c>
      <c r="B34" s="5" t="s">
        <v>115</v>
      </c>
      <c r="C34" s="5" t="s">
        <v>77</v>
      </c>
      <c r="D34" s="281" t="s">
        <v>63</v>
      </c>
      <c r="E34" s="283"/>
      <c r="F34" s="282"/>
      <c r="G34" s="283"/>
      <c r="H34" s="282"/>
      <c r="I34" s="283"/>
      <c r="J34" s="282"/>
      <c r="K34" s="283"/>
      <c r="L34" s="282"/>
      <c r="M34" s="283"/>
      <c r="N34" s="282"/>
      <c r="O34" s="283"/>
      <c r="P34" s="282"/>
      <c r="Q34" s="283"/>
      <c r="R34" s="282"/>
      <c r="S34" s="283"/>
      <c r="T34" s="282"/>
      <c r="U34" s="283"/>
      <c r="V34" s="282"/>
      <c r="W34" s="283"/>
      <c r="X34" s="282"/>
      <c r="Y34" s="283"/>
      <c r="Z34" s="282"/>
      <c r="AA34" s="283"/>
      <c r="AB34" s="282"/>
      <c r="AC34" s="283"/>
      <c r="AD34" s="282"/>
      <c r="AE34" s="283"/>
      <c r="AF34" s="282"/>
      <c r="AG34" s="283"/>
      <c r="AH34" s="282"/>
      <c r="AI34" s="283"/>
      <c r="AJ34" s="282"/>
      <c r="AK34" s="283"/>
      <c r="AL34" s="282"/>
      <c r="AM34" s="283"/>
      <c r="AN34" s="282"/>
      <c r="AO34" s="283"/>
      <c r="AP34" s="282"/>
      <c r="AQ34" s="283"/>
      <c r="AR34" s="282"/>
      <c r="AS34" s="283"/>
      <c r="AT34" s="282"/>
      <c r="AU34" s="283"/>
      <c r="AV34" s="282"/>
      <c r="AW34" s="283"/>
      <c r="AX34" s="282"/>
      <c r="AY34" s="283"/>
      <c r="AZ34" s="282"/>
      <c r="BA34" s="283"/>
      <c r="BB34" s="282"/>
      <c r="BC34" s="283"/>
      <c r="BD34" s="282"/>
      <c r="BE34" s="283"/>
      <c r="BF34" s="282"/>
      <c r="BG34" s="283"/>
      <c r="BH34" s="282"/>
      <c r="BI34" s="283"/>
      <c r="BJ34" s="282"/>
      <c r="BK34" s="283"/>
      <c r="BL34" s="282"/>
      <c r="BM34" s="283"/>
      <c r="BN34" s="282"/>
    </row>
    <row r="35" spans="1:66" x14ac:dyDescent="0.2">
      <c r="A35" s="10">
        <v>32</v>
      </c>
      <c r="B35" s="13" t="s">
        <v>1257</v>
      </c>
      <c r="C35" s="5" t="s">
        <v>77</v>
      </c>
      <c r="D35" s="281" t="s">
        <v>63</v>
      </c>
      <c r="E35" s="283"/>
      <c r="F35" s="282"/>
      <c r="G35" s="283"/>
      <c r="H35" s="282"/>
      <c r="I35" s="283"/>
      <c r="J35" s="282"/>
      <c r="K35" s="283"/>
      <c r="L35" s="282"/>
      <c r="M35" s="283"/>
      <c r="N35" s="282"/>
      <c r="O35" s="283"/>
      <c r="P35" s="282"/>
      <c r="Q35" s="283"/>
      <c r="R35" s="282"/>
      <c r="S35" s="283"/>
      <c r="T35" s="282"/>
      <c r="U35" s="283"/>
      <c r="V35" s="282"/>
      <c r="W35" s="283"/>
      <c r="X35" s="282"/>
      <c r="Y35" s="283"/>
      <c r="Z35" s="282"/>
      <c r="AA35" s="283"/>
      <c r="AB35" s="282"/>
      <c r="AC35" s="283"/>
      <c r="AD35" s="282"/>
      <c r="AE35" s="283"/>
      <c r="AF35" s="282"/>
      <c r="AG35" s="283"/>
      <c r="AH35" s="282"/>
      <c r="AI35" s="283"/>
      <c r="AJ35" s="282"/>
      <c r="AK35" s="283"/>
      <c r="AL35" s="282"/>
      <c r="AM35" s="283"/>
      <c r="AN35" s="282"/>
      <c r="AO35" s="283"/>
      <c r="AP35" s="282"/>
      <c r="AQ35" s="283"/>
      <c r="AR35" s="282"/>
      <c r="AS35" s="283"/>
      <c r="AT35" s="282"/>
      <c r="AU35" s="283"/>
      <c r="AV35" s="282"/>
      <c r="AW35" s="283"/>
      <c r="AX35" s="282"/>
      <c r="AY35" s="283"/>
      <c r="AZ35" s="282"/>
      <c r="BA35" s="283"/>
      <c r="BB35" s="282"/>
      <c r="BC35" s="283"/>
      <c r="BD35" s="282"/>
      <c r="BE35" s="283"/>
      <c r="BF35" s="282"/>
      <c r="BG35" s="283"/>
      <c r="BH35" s="282"/>
      <c r="BI35" s="283"/>
      <c r="BJ35" s="282"/>
      <c r="BK35" s="283"/>
      <c r="BL35" s="282"/>
      <c r="BM35" s="283"/>
      <c r="BN35" s="282"/>
    </row>
    <row r="36" spans="1:66" x14ac:dyDescent="0.2">
      <c r="A36" s="11">
        <v>33</v>
      </c>
      <c r="B36" s="14" t="s">
        <v>117</v>
      </c>
      <c r="C36" s="12" t="s">
        <v>77</v>
      </c>
      <c r="D36" s="284" t="s">
        <v>63</v>
      </c>
      <c r="E36" s="285"/>
      <c r="F36" s="286"/>
      <c r="G36" s="285"/>
      <c r="H36" s="286"/>
      <c r="I36" s="285"/>
      <c r="J36" s="286"/>
      <c r="K36" s="285"/>
      <c r="L36" s="286"/>
      <c r="M36" s="285"/>
      <c r="N36" s="286"/>
      <c r="O36" s="285"/>
      <c r="P36" s="286"/>
      <c r="Q36" s="285"/>
      <c r="R36" s="286"/>
      <c r="S36" s="285"/>
      <c r="T36" s="286"/>
      <c r="U36" s="285"/>
      <c r="V36" s="286"/>
      <c r="W36" s="285"/>
      <c r="X36" s="286"/>
      <c r="Y36" s="285"/>
      <c r="Z36" s="286"/>
      <c r="AA36" s="285"/>
      <c r="AB36" s="286"/>
      <c r="AC36" s="285"/>
      <c r="AD36" s="286"/>
      <c r="AE36" s="285"/>
      <c r="AF36" s="286"/>
      <c r="AG36" s="285"/>
      <c r="AH36" s="286"/>
      <c r="AI36" s="285"/>
      <c r="AJ36" s="286"/>
      <c r="AK36" s="285"/>
      <c r="AL36" s="286"/>
      <c r="AM36" s="285"/>
      <c r="AN36" s="286"/>
      <c r="AO36" s="285"/>
      <c r="AP36" s="286"/>
      <c r="AQ36" s="285"/>
      <c r="AR36" s="286"/>
      <c r="AS36" s="285"/>
      <c r="AT36" s="286"/>
      <c r="AU36" s="285"/>
      <c r="AV36" s="286"/>
      <c r="AW36" s="285"/>
      <c r="AX36" s="286"/>
      <c r="AY36" s="285"/>
      <c r="AZ36" s="286"/>
      <c r="BA36" s="285"/>
      <c r="BB36" s="286"/>
      <c r="BC36" s="285"/>
      <c r="BD36" s="286"/>
      <c r="BE36" s="285"/>
      <c r="BF36" s="286"/>
      <c r="BG36" s="285"/>
      <c r="BH36" s="286"/>
      <c r="BI36" s="285"/>
      <c r="BJ36" s="286"/>
      <c r="BK36" s="285"/>
      <c r="BL36" s="286"/>
      <c r="BM36" s="285"/>
      <c r="BN36" s="286"/>
    </row>
    <row r="37" spans="1:66" x14ac:dyDescent="0.2">
      <c r="A37" s="10">
        <v>34</v>
      </c>
      <c r="B37" s="5" t="s">
        <v>118</v>
      </c>
      <c r="C37" s="5" t="s">
        <v>90</v>
      </c>
      <c r="D37" s="281" t="s">
        <v>91</v>
      </c>
      <c r="E37" s="283"/>
      <c r="F37" s="282"/>
      <c r="G37" s="283"/>
      <c r="H37" s="282"/>
      <c r="I37" s="283"/>
      <c r="J37" s="282"/>
      <c r="K37" s="283"/>
      <c r="L37" s="282"/>
      <c r="M37" s="283"/>
      <c r="N37" s="282"/>
      <c r="O37" s="283"/>
      <c r="P37" s="282"/>
      <c r="Q37" s="283"/>
      <c r="R37" s="282"/>
      <c r="S37" s="283"/>
      <c r="T37" s="282"/>
      <c r="U37" s="283"/>
      <c r="V37" s="282"/>
      <c r="W37" s="283"/>
      <c r="X37" s="282"/>
      <c r="Y37" s="283"/>
      <c r="Z37" s="282"/>
      <c r="AA37" s="283"/>
      <c r="AB37" s="282"/>
      <c r="AC37" s="283"/>
      <c r="AD37" s="282"/>
      <c r="AE37" s="283"/>
      <c r="AF37" s="282"/>
      <c r="AG37" s="283"/>
      <c r="AH37" s="282"/>
      <c r="AI37" s="283"/>
      <c r="AJ37" s="282"/>
      <c r="AK37" s="283"/>
      <c r="AL37" s="282"/>
      <c r="AM37" s="283"/>
      <c r="AN37" s="282"/>
      <c r="AO37" s="283"/>
      <c r="AP37" s="282"/>
      <c r="AQ37" s="283"/>
      <c r="AR37" s="282"/>
      <c r="AS37" s="283"/>
      <c r="AT37" s="282"/>
      <c r="AU37" s="283"/>
      <c r="AV37" s="282"/>
      <c r="AW37" s="283"/>
      <c r="AX37" s="282"/>
      <c r="AY37" s="283"/>
      <c r="AZ37" s="282"/>
      <c r="BA37" s="283"/>
      <c r="BB37" s="282"/>
      <c r="BC37" s="283"/>
      <c r="BD37" s="282"/>
      <c r="BE37" s="283"/>
      <c r="BF37" s="282"/>
      <c r="BG37" s="283"/>
      <c r="BH37" s="282"/>
      <c r="BI37" s="283"/>
      <c r="BJ37" s="282"/>
      <c r="BK37" s="283"/>
      <c r="BL37" s="282"/>
      <c r="BM37" s="283"/>
      <c r="BN37" s="282"/>
    </row>
    <row r="38" spans="1:66" x14ac:dyDescent="0.2">
      <c r="A38" s="10">
        <v>35</v>
      </c>
      <c r="B38" s="5" t="s">
        <v>119</v>
      </c>
      <c r="C38" s="5" t="s">
        <v>90</v>
      </c>
      <c r="D38" s="281" t="s">
        <v>91</v>
      </c>
      <c r="E38" s="283"/>
      <c r="F38" s="282"/>
      <c r="G38" s="283"/>
      <c r="H38" s="282"/>
      <c r="I38" s="283"/>
      <c r="J38" s="282"/>
      <c r="K38" s="283"/>
      <c r="L38" s="282"/>
      <c r="M38" s="283"/>
      <c r="N38" s="282"/>
      <c r="O38" s="283"/>
      <c r="P38" s="282"/>
      <c r="Q38" s="283"/>
      <c r="R38" s="282"/>
      <c r="S38" s="283"/>
      <c r="T38" s="282"/>
      <c r="U38" s="283"/>
      <c r="V38" s="282"/>
      <c r="W38" s="283"/>
      <c r="X38" s="282"/>
      <c r="Y38" s="283"/>
      <c r="Z38" s="282"/>
      <c r="AA38" s="283"/>
      <c r="AB38" s="282"/>
      <c r="AC38" s="283"/>
      <c r="AD38" s="282"/>
      <c r="AE38" s="283"/>
      <c r="AF38" s="282"/>
      <c r="AG38" s="283"/>
      <c r="AH38" s="282"/>
      <c r="AI38" s="283"/>
      <c r="AJ38" s="282"/>
      <c r="AK38" s="283"/>
      <c r="AL38" s="282"/>
      <c r="AM38" s="283"/>
      <c r="AN38" s="282"/>
      <c r="AO38" s="283"/>
      <c r="AP38" s="282"/>
      <c r="AQ38" s="283"/>
      <c r="AR38" s="282"/>
      <c r="AS38" s="283"/>
      <c r="AT38" s="282"/>
      <c r="AU38" s="283"/>
      <c r="AV38" s="282"/>
      <c r="AW38" s="283"/>
      <c r="AX38" s="282"/>
      <c r="AY38" s="283"/>
      <c r="AZ38" s="282"/>
      <c r="BA38" s="283"/>
      <c r="BB38" s="282"/>
      <c r="BC38" s="283"/>
      <c r="BD38" s="282"/>
      <c r="BE38" s="283"/>
      <c r="BF38" s="282"/>
      <c r="BG38" s="283"/>
      <c r="BH38" s="282"/>
      <c r="BI38" s="283"/>
      <c r="BJ38" s="282"/>
      <c r="BK38" s="283"/>
      <c r="BL38" s="282"/>
      <c r="BM38" s="283"/>
      <c r="BN38" s="282"/>
    </row>
    <row r="39" spans="1:66" x14ac:dyDescent="0.2">
      <c r="A39" s="10">
        <v>36</v>
      </c>
      <c r="B39" s="5" t="s">
        <v>118</v>
      </c>
      <c r="C39" s="5" t="s">
        <v>90</v>
      </c>
      <c r="D39" s="281" t="s">
        <v>99</v>
      </c>
      <c r="E39" s="283"/>
      <c r="F39" s="282"/>
      <c r="G39" s="283"/>
      <c r="H39" s="282"/>
      <c r="I39" s="283"/>
      <c r="J39" s="282"/>
      <c r="K39" s="283"/>
      <c r="L39" s="282"/>
      <c r="M39" s="283"/>
      <c r="N39" s="282"/>
      <c r="O39" s="283"/>
      <c r="P39" s="282"/>
      <c r="Q39" s="283"/>
      <c r="R39" s="282"/>
      <c r="S39" s="283"/>
      <c r="T39" s="282"/>
      <c r="U39" s="283"/>
      <c r="V39" s="282"/>
      <c r="W39" s="283"/>
      <c r="X39" s="282"/>
      <c r="Y39" s="283"/>
      <c r="Z39" s="282"/>
      <c r="AA39" s="283"/>
      <c r="AB39" s="282"/>
      <c r="AC39" s="283"/>
      <c r="AD39" s="282"/>
      <c r="AE39" s="283"/>
      <c r="AF39" s="282"/>
      <c r="AG39" s="283"/>
      <c r="AH39" s="282"/>
      <c r="AI39" s="283"/>
      <c r="AJ39" s="282"/>
      <c r="AK39" s="283"/>
      <c r="AL39" s="282"/>
      <c r="AM39" s="283"/>
      <c r="AN39" s="282"/>
      <c r="AO39" s="283"/>
      <c r="AP39" s="282"/>
      <c r="AQ39" s="283"/>
      <c r="AR39" s="282"/>
      <c r="AS39" s="283"/>
      <c r="AT39" s="282"/>
      <c r="AU39" s="283"/>
      <c r="AV39" s="282"/>
      <c r="AW39" s="283"/>
      <c r="AX39" s="282"/>
      <c r="AY39" s="283"/>
      <c r="AZ39" s="282"/>
      <c r="BA39" s="283"/>
      <c r="BB39" s="282"/>
      <c r="BC39" s="283"/>
      <c r="BD39" s="282"/>
      <c r="BE39" s="283"/>
      <c r="BF39" s="282"/>
      <c r="BG39" s="283"/>
      <c r="BH39" s="282"/>
      <c r="BI39" s="283"/>
      <c r="BJ39" s="282"/>
      <c r="BK39" s="283"/>
      <c r="BL39" s="282"/>
      <c r="BM39" s="283"/>
      <c r="BN39" s="282"/>
    </row>
    <row r="40" spans="1:66" x14ac:dyDescent="0.2">
      <c r="A40" s="10">
        <v>37</v>
      </c>
      <c r="B40" s="5" t="s">
        <v>118</v>
      </c>
      <c r="C40" s="5" t="s">
        <v>90</v>
      </c>
      <c r="D40" s="281" t="s">
        <v>100</v>
      </c>
      <c r="E40" s="283"/>
      <c r="F40" s="282"/>
      <c r="G40" s="283"/>
      <c r="H40" s="282"/>
      <c r="I40" s="283"/>
      <c r="J40" s="282"/>
      <c r="K40" s="283"/>
      <c r="L40" s="282"/>
      <c r="M40" s="283"/>
      <c r="N40" s="282"/>
      <c r="O40" s="283"/>
      <c r="P40" s="282"/>
      <c r="Q40" s="283"/>
      <c r="R40" s="282"/>
      <c r="S40" s="283"/>
      <c r="T40" s="282"/>
      <c r="U40" s="283"/>
      <c r="V40" s="282"/>
      <c r="W40" s="283"/>
      <c r="X40" s="282"/>
      <c r="Y40" s="283"/>
      <c r="Z40" s="282"/>
      <c r="AA40" s="283"/>
      <c r="AB40" s="282"/>
      <c r="AC40" s="283"/>
      <c r="AD40" s="282"/>
      <c r="AE40" s="283"/>
      <c r="AF40" s="282"/>
      <c r="AG40" s="283"/>
      <c r="AH40" s="282"/>
      <c r="AI40" s="283"/>
      <c r="AJ40" s="282"/>
      <c r="AK40" s="283"/>
      <c r="AL40" s="282"/>
      <c r="AM40" s="283"/>
      <c r="AN40" s="282"/>
      <c r="AO40" s="283"/>
      <c r="AP40" s="282"/>
      <c r="AQ40" s="283"/>
      <c r="AR40" s="282"/>
      <c r="AS40" s="283"/>
      <c r="AT40" s="282"/>
      <c r="AU40" s="283"/>
      <c r="AV40" s="282"/>
      <c r="AW40" s="283"/>
      <c r="AX40" s="282"/>
      <c r="AY40" s="283"/>
      <c r="AZ40" s="282"/>
      <c r="BA40" s="283"/>
      <c r="BB40" s="282"/>
      <c r="BC40" s="283"/>
      <c r="BD40" s="282"/>
      <c r="BE40" s="283"/>
      <c r="BF40" s="282"/>
      <c r="BG40" s="283"/>
      <c r="BH40" s="282"/>
      <c r="BI40" s="283"/>
      <c r="BJ40" s="282"/>
      <c r="BK40" s="283"/>
      <c r="BL40" s="282"/>
      <c r="BM40" s="283"/>
      <c r="BN40" s="282"/>
    </row>
    <row r="41" spans="1:66" x14ac:dyDescent="0.2">
      <c r="A41" s="10">
        <v>38</v>
      </c>
      <c r="B41" s="5" t="s">
        <v>118</v>
      </c>
      <c r="C41" s="5" t="s">
        <v>101</v>
      </c>
      <c r="D41" s="281" t="s">
        <v>102</v>
      </c>
      <c r="E41" s="283"/>
      <c r="F41" s="282"/>
      <c r="G41" s="283"/>
      <c r="H41" s="282"/>
      <c r="I41" s="283"/>
      <c r="J41" s="282"/>
      <c r="K41" s="283"/>
      <c r="L41" s="282"/>
      <c r="M41" s="283"/>
      <c r="N41" s="282"/>
      <c r="O41" s="283"/>
      <c r="P41" s="282"/>
      <c r="Q41" s="283"/>
      <c r="R41" s="282"/>
      <c r="S41" s="283"/>
      <c r="T41" s="282"/>
      <c r="U41" s="283"/>
      <c r="V41" s="282"/>
      <c r="W41" s="283"/>
      <c r="X41" s="282"/>
      <c r="Y41" s="283"/>
      <c r="Z41" s="282"/>
      <c r="AA41" s="283"/>
      <c r="AB41" s="282"/>
      <c r="AC41" s="283"/>
      <c r="AD41" s="282"/>
      <c r="AE41" s="283"/>
      <c r="AF41" s="282"/>
      <c r="AG41" s="283"/>
      <c r="AH41" s="282"/>
      <c r="AI41" s="283"/>
      <c r="AJ41" s="282"/>
      <c r="AK41" s="283"/>
      <c r="AL41" s="282"/>
      <c r="AM41" s="283"/>
      <c r="AN41" s="282"/>
      <c r="AO41" s="283"/>
      <c r="AP41" s="282"/>
      <c r="AQ41" s="283"/>
      <c r="AR41" s="282"/>
      <c r="AS41" s="283"/>
      <c r="AT41" s="282"/>
      <c r="AU41" s="283"/>
      <c r="AV41" s="282"/>
      <c r="AW41" s="283"/>
      <c r="AX41" s="282"/>
      <c r="AY41" s="283"/>
      <c r="AZ41" s="282"/>
      <c r="BA41" s="283"/>
      <c r="BB41" s="282"/>
      <c r="BC41" s="283"/>
      <c r="BD41" s="282"/>
      <c r="BE41" s="283"/>
      <c r="BF41" s="282"/>
      <c r="BG41" s="283"/>
      <c r="BH41" s="282"/>
      <c r="BI41" s="283"/>
      <c r="BJ41" s="282"/>
      <c r="BK41" s="283"/>
      <c r="BL41" s="282"/>
      <c r="BM41" s="283"/>
      <c r="BN41" s="282"/>
    </row>
    <row r="42" spans="1:66" x14ac:dyDescent="0.2">
      <c r="A42" s="10">
        <v>39</v>
      </c>
      <c r="B42" s="5" t="s">
        <v>118</v>
      </c>
      <c r="C42" s="5" t="s">
        <v>90</v>
      </c>
      <c r="D42" s="281">
        <v>2025</v>
      </c>
      <c r="E42" s="283"/>
      <c r="F42" s="282"/>
      <c r="G42" s="283"/>
      <c r="H42" s="282"/>
      <c r="I42" s="283"/>
      <c r="J42" s="282"/>
      <c r="K42" s="283"/>
      <c r="L42" s="282"/>
      <c r="M42" s="283"/>
      <c r="N42" s="282"/>
      <c r="O42" s="283"/>
      <c r="P42" s="282"/>
      <c r="Q42" s="283"/>
      <c r="R42" s="282"/>
      <c r="S42" s="283"/>
      <c r="T42" s="282"/>
      <c r="U42" s="283"/>
      <c r="V42" s="282"/>
      <c r="W42" s="283"/>
      <c r="X42" s="282"/>
      <c r="Y42" s="283"/>
      <c r="Z42" s="282"/>
      <c r="AA42" s="283"/>
      <c r="AB42" s="282"/>
      <c r="AC42" s="283"/>
      <c r="AD42" s="282"/>
      <c r="AE42" s="283"/>
      <c r="AF42" s="282"/>
      <c r="AG42" s="283"/>
      <c r="AH42" s="282"/>
      <c r="AI42" s="283"/>
      <c r="AJ42" s="282"/>
      <c r="AK42" s="283"/>
      <c r="AL42" s="282"/>
      <c r="AM42" s="283"/>
      <c r="AN42" s="282"/>
      <c r="AO42" s="283"/>
      <c r="AP42" s="282"/>
      <c r="AQ42" s="283"/>
      <c r="AR42" s="282"/>
      <c r="AS42" s="283"/>
      <c r="AT42" s="282"/>
      <c r="AU42" s="283"/>
      <c r="AV42" s="282"/>
      <c r="AW42" s="283"/>
      <c r="AX42" s="282"/>
      <c r="AY42" s="283"/>
      <c r="AZ42" s="282"/>
      <c r="BA42" s="283"/>
      <c r="BB42" s="282"/>
      <c r="BC42" s="283"/>
      <c r="BD42" s="282"/>
      <c r="BE42" s="283"/>
      <c r="BF42" s="282"/>
      <c r="BG42" s="283"/>
      <c r="BH42" s="282"/>
      <c r="BI42" s="283"/>
      <c r="BJ42" s="282"/>
      <c r="BK42" s="283"/>
      <c r="BL42" s="282"/>
      <c r="BM42" s="283"/>
      <c r="BN42" s="282"/>
    </row>
    <row r="43" spans="1:66" x14ac:dyDescent="0.2">
      <c r="A43" s="10">
        <v>40</v>
      </c>
      <c r="B43" s="5" t="s">
        <v>118</v>
      </c>
      <c r="C43" s="5" t="s">
        <v>90</v>
      </c>
      <c r="D43" s="281">
        <v>2030</v>
      </c>
      <c r="E43" s="283"/>
      <c r="F43" s="282"/>
      <c r="G43" s="283"/>
      <c r="H43" s="282"/>
      <c r="I43" s="283"/>
      <c r="J43" s="282"/>
      <c r="K43" s="283"/>
      <c r="L43" s="282"/>
      <c r="M43" s="283"/>
      <c r="N43" s="282"/>
      <c r="O43" s="283"/>
      <c r="P43" s="282"/>
      <c r="Q43" s="283"/>
      <c r="R43" s="282"/>
      <c r="S43" s="283"/>
      <c r="T43" s="282"/>
      <c r="U43" s="283"/>
      <c r="V43" s="282"/>
      <c r="W43" s="283"/>
      <c r="X43" s="282"/>
      <c r="Y43" s="283"/>
      <c r="Z43" s="282"/>
      <c r="AA43" s="283"/>
      <c r="AB43" s="282"/>
      <c r="AC43" s="283"/>
      <c r="AD43" s="282"/>
      <c r="AE43" s="283"/>
      <c r="AF43" s="282"/>
      <c r="AG43" s="283"/>
      <c r="AH43" s="282"/>
      <c r="AI43" s="283"/>
      <c r="AJ43" s="282"/>
      <c r="AK43" s="283"/>
      <c r="AL43" s="282"/>
      <c r="AM43" s="283"/>
      <c r="AN43" s="282"/>
      <c r="AO43" s="283"/>
      <c r="AP43" s="282"/>
      <c r="AQ43" s="283"/>
      <c r="AR43" s="282"/>
      <c r="AS43" s="283"/>
      <c r="AT43" s="282"/>
      <c r="AU43" s="283"/>
      <c r="AV43" s="282"/>
      <c r="AW43" s="283"/>
      <c r="AX43" s="282"/>
      <c r="AY43" s="283"/>
      <c r="AZ43" s="282"/>
      <c r="BA43" s="283"/>
      <c r="BB43" s="282"/>
      <c r="BC43" s="283"/>
      <c r="BD43" s="282"/>
      <c r="BE43" s="283"/>
      <c r="BF43" s="282"/>
      <c r="BG43" s="283"/>
      <c r="BH43" s="282"/>
      <c r="BI43" s="283"/>
      <c r="BJ43" s="282"/>
      <c r="BK43" s="283"/>
      <c r="BL43" s="282"/>
      <c r="BM43" s="283"/>
      <c r="BN43" s="282"/>
    </row>
    <row r="44" spans="1:66" x14ac:dyDescent="0.2">
      <c r="A44" s="10">
        <v>41</v>
      </c>
      <c r="B44" s="5" t="s">
        <v>118</v>
      </c>
      <c r="C44" s="5" t="s">
        <v>90</v>
      </c>
      <c r="D44" s="281">
        <v>2050</v>
      </c>
      <c r="E44" s="283"/>
      <c r="F44" s="282"/>
      <c r="G44" s="283"/>
      <c r="H44" s="282"/>
      <c r="I44" s="283"/>
      <c r="J44" s="282"/>
      <c r="K44" s="283"/>
      <c r="L44" s="282"/>
      <c r="M44" s="283"/>
      <c r="N44" s="282"/>
      <c r="O44" s="283"/>
      <c r="P44" s="282"/>
      <c r="Q44" s="283"/>
      <c r="R44" s="282"/>
      <c r="S44" s="283"/>
      <c r="T44" s="282"/>
      <c r="U44" s="283"/>
      <c r="V44" s="282"/>
      <c r="W44" s="283"/>
      <c r="X44" s="282"/>
      <c r="Y44" s="283"/>
      <c r="Z44" s="282"/>
      <c r="AA44" s="283"/>
      <c r="AB44" s="282"/>
      <c r="AC44" s="283"/>
      <c r="AD44" s="282"/>
      <c r="AE44" s="283"/>
      <c r="AF44" s="282"/>
      <c r="AG44" s="283"/>
      <c r="AH44" s="282"/>
      <c r="AI44" s="283"/>
      <c r="AJ44" s="282"/>
      <c r="AK44" s="283"/>
      <c r="AL44" s="282"/>
      <c r="AM44" s="283"/>
      <c r="AN44" s="282"/>
      <c r="AO44" s="283"/>
      <c r="AP44" s="282"/>
      <c r="AQ44" s="283"/>
      <c r="AR44" s="282"/>
      <c r="AS44" s="283"/>
      <c r="AT44" s="282"/>
      <c r="AU44" s="283"/>
      <c r="AV44" s="282"/>
      <c r="AW44" s="283"/>
      <c r="AX44" s="282"/>
      <c r="AY44" s="283"/>
      <c r="AZ44" s="282"/>
      <c r="BA44" s="283"/>
      <c r="BB44" s="282"/>
      <c r="BC44" s="283"/>
      <c r="BD44" s="282"/>
      <c r="BE44" s="283"/>
      <c r="BF44" s="282"/>
      <c r="BG44" s="283"/>
      <c r="BH44" s="282"/>
      <c r="BI44" s="283"/>
      <c r="BJ44" s="282"/>
      <c r="BK44" s="283"/>
      <c r="BL44" s="282"/>
      <c r="BM44" s="283"/>
      <c r="BN44" s="282"/>
    </row>
    <row r="45" spans="1:66" x14ac:dyDescent="0.2">
      <c r="A45" s="10">
        <v>42</v>
      </c>
      <c r="B45" s="5" t="s">
        <v>119</v>
      </c>
      <c r="C45" s="5" t="s">
        <v>90</v>
      </c>
      <c r="D45" s="281" t="s">
        <v>99</v>
      </c>
      <c r="E45" s="283"/>
      <c r="F45" s="282"/>
      <c r="G45" s="283"/>
      <c r="H45" s="282"/>
      <c r="I45" s="283"/>
      <c r="J45" s="282"/>
      <c r="K45" s="283"/>
      <c r="L45" s="282"/>
      <c r="M45" s="283"/>
      <c r="N45" s="282"/>
      <c r="O45" s="283"/>
      <c r="P45" s="282"/>
      <c r="Q45" s="283"/>
      <c r="R45" s="282"/>
      <c r="S45" s="283"/>
      <c r="T45" s="282"/>
      <c r="U45" s="283"/>
      <c r="V45" s="282"/>
      <c r="W45" s="283"/>
      <c r="X45" s="282"/>
      <c r="Y45" s="283"/>
      <c r="Z45" s="282"/>
      <c r="AA45" s="283"/>
      <c r="AB45" s="282"/>
      <c r="AC45" s="283"/>
      <c r="AD45" s="282"/>
      <c r="AE45" s="283"/>
      <c r="AF45" s="282"/>
      <c r="AG45" s="283"/>
      <c r="AH45" s="282"/>
      <c r="AI45" s="283"/>
      <c r="AJ45" s="282"/>
      <c r="AK45" s="283"/>
      <c r="AL45" s="282"/>
      <c r="AM45" s="283"/>
      <c r="AN45" s="282"/>
      <c r="AO45" s="283"/>
      <c r="AP45" s="282"/>
      <c r="AQ45" s="283"/>
      <c r="AR45" s="282"/>
      <c r="AS45" s="283"/>
      <c r="AT45" s="282"/>
      <c r="AU45" s="283"/>
      <c r="AV45" s="282"/>
      <c r="AW45" s="283"/>
      <c r="AX45" s="282"/>
      <c r="AY45" s="283"/>
      <c r="AZ45" s="282"/>
      <c r="BA45" s="283"/>
      <c r="BB45" s="282"/>
      <c r="BC45" s="283"/>
      <c r="BD45" s="282"/>
      <c r="BE45" s="283"/>
      <c r="BF45" s="282"/>
      <c r="BG45" s="283"/>
      <c r="BH45" s="282"/>
      <c r="BI45" s="283"/>
      <c r="BJ45" s="282"/>
      <c r="BK45" s="283"/>
      <c r="BL45" s="282"/>
      <c r="BM45" s="283"/>
      <c r="BN45" s="282"/>
    </row>
    <row r="46" spans="1:66" x14ac:dyDescent="0.2">
      <c r="A46" s="10">
        <v>43</v>
      </c>
      <c r="B46" s="5" t="s">
        <v>119</v>
      </c>
      <c r="C46" s="5" t="s">
        <v>90</v>
      </c>
      <c r="D46" s="281" t="s">
        <v>100</v>
      </c>
      <c r="E46" s="283"/>
      <c r="F46" s="282"/>
      <c r="G46" s="283"/>
      <c r="H46" s="282"/>
      <c r="I46" s="283"/>
      <c r="J46" s="282"/>
      <c r="K46" s="283"/>
      <c r="L46" s="282"/>
      <c r="M46" s="283"/>
      <c r="N46" s="282"/>
      <c r="O46" s="283"/>
      <c r="P46" s="282"/>
      <c r="Q46" s="283"/>
      <c r="R46" s="282"/>
      <c r="S46" s="283"/>
      <c r="T46" s="282"/>
      <c r="U46" s="283"/>
      <c r="V46" s="282"/>
      <c r="W46" s="283"/>
      <c r="X46" s="282"/>
      <c r="Y46" s="283"/>
      <c r="Z46" s="282"/>
      <c r="AA46" s="283"/>
      <c r="AB46" s="282"/>
      <c r="AC46" s="283"/>
      <c r="AD46" s="282"/>
      <c r="AE46" s="283"/>
      <c r="AF46" s="282"/>
      <c r="AG46" s="283"/>
      <c r="AH46" s="282"/>
      <c r="AI46" s="283"/>
      <c r="AJ46" s="282"/>
      <c r="AK46" s="283"/>
      <c r="AL46" s="282"/>
      <c r="AM46" s="283"/>
      <c r="AN46" s="282"/>
      <c r="AO46" s="283"/>
      <c r="AP46" s="282"/>
      <c r="AQ46" s="283"/>
      <c r="AR46" s="282"/>
      <c r="AS46" s="283"/>
      <c r="AT46" s="282"/>
      <c r="AU46" s="283"/>
      <c r="AV46" s="282"/>
      <c r="AW46" s="283"/>
      <c r="AX46" s="282"/>
      <c r="AY46" s="283"/>
      <c r="AZ46" s="282"/>
      <c r="BA46" s="283"/>
      <c r="BB46" s="282"/>
      <c r="BC46" s="283"/>
      <c r="BD46" s="282"/>
      <c r="BE46" s="283"/>
      <c r="BF46" s="282"/>
      <c r="BG46" s="283"/>
      <c r="BH46" s="282"/>
      <c r="BI46" s="283"/>
      <c r="BJ46" s="282"/>
      <c r="BK46" s="283"/>
      <c r="BL46" s="282"/>
      <c r="BM46" s="283"/>
      <c r="BN46" s="282"/>
    </row>
    <row r="47" spans="1:66" x14ac:dyDescent="0.2">
      <c r="A47" s="10">
        <v>44</v>
      </c>
      <c r="B47" s="5" t="s">
        <v>119</v>
      </c>
      <c r="C47" s="5" t="s">
        <v>101</v>
      </c>
      <c r="D47" s="281" t="s">
        <v>102</v>
      </c>
      <c r="E47" s="283"/>
      <c r="F47" s="282"/>
      <c r="G47" s="283"/>
      <c r="H47" s="282"/>
      <c r="I47" s="283"/>
      <c r="J47" s="282"/>
      <c r="K47" s="283"/>
      <c r="L47" s="282"/>
      <c r="M47" s="283"/>
      <c r="N47" s="282"/>
      <c r="O47" s="283"/>
      <c r="P47" s="282"/>
      <c r="Q47" s="283"/>
      <c r="R47" s="282"/>
      <c r="S47" s="283"/>
      <c r="T47" s="282"/>
      <c r="U47" s="283"/>
      <c r="V47" s="282"/>
      <c r="W47" s="283"/>
      <c r="X47" s="282"/>
      <c r="Y47" s="283"/>
      <c r="Z47" s="282"/>
      <c r="AA47" s="283"/>
      <c r="AB47" s="282"/>
      <c r="AC47" s="283"/>
      <c r="AD47" s="282"/>
      <c r="AE47" s="283"/>
      <c r="AF47" s="282"/>
      <c r="AG47" s="283"/>
      <c r="AH47" s="282"/>
      <c r="AI47" s="283"/>
      <c r="AJ47" s="282"/>
      <c r="AK47" s="283"/>
      <c r="AL47" s="282"/>
      <c r="AM47" s="283"/>
      <c r="AN47" s="282"/>
      <c r="AO47" s="283"/>
      <c r="AP47" s="282"/>
      <c r="AQ47" s="283"/>
      <c r="AR47" s="282"/>
      <c r="AS47" s="283"/>
      <c r="AT47" s="282"/>
      <c r="AU47" s="283"/>
      <c r="AV47" s="282"/>
      <c r="AW47" s="283"/>
      <c r="AX47" s="282"/>
      <c r="AY47" s="283"/>
      <c r="AZ47" s="282"/>
      <c r="BA47" s="283"/>
      <c r="BB47" s="282"/>
      <c r="BC47" s="283"/>
      <c r="BD47" s="282"/>
      <c r="BE47" s="283"/>
      <c r="BF47" s="282"/>
      <c r="BG47" s="283"/>
      <c r="BH47" s="282"/>
      <c r="BI47" s="283"/>
      <c r="BJ47" s="282"/>
      <c r="BK47" s="283"/>
      <c r="BL47" s="282"/>
      <c r="BM47" s="283"/>
      <c r="BN47" s="282"/>
    </row>
    <row r="48" spans="1:66" x14ac:dyDescent="0.2">
      <c r="A48" s="10">
        <v>45</v>
      </c>
      <c r="B48" s="5" t="s">
        <v>119</v>
      </c>
      <c r="C48" s="5" t="s">
        <v>90</v>
      </c>
      <c r="D48" s="281">
        <v>2025</v>
      </c>
      <c r="E48" s="283"/>
      <c r="F48" s="282"/>
      <c r="G48" s="283"/>
      <c r="H48" s="282"/>
      <c r="I48" s="283"/>
      <c r="J48" s="282"/>
      <c r="K48" s="283"/>
      <c r="L48" s="282"/>
      <c r="M48" s="283"/>
      <c r="N48" s="282"/>
      <c r="O48" s="283"/>
      <c r="P48" s="282"/>
      <c r="Q48" s="283"/>
      <c r="R48" s="282"/>
      <c r="S48" s="283"/>
      <c r="T48" s="282"/>
      <c r="U48" s="283"/>
      <c r="V48" s="282"/>
      <c r="W48" s="283"/>
      <c r="X48" s="282"/>
      <c r="Y48" s="283"/>
      <c r="Z48" s="282"/>
      <c r="AA48" s="283"/>
      <c r="AB48" s="282"/>
      <c r="AC48" s="283"/>
      <c r="AD48" s="282"/>
      <c r="AE48" s="283"/>
      <c r="AF48" s="282"/>
      <c r="AG48" s="283"/>
      <c r="AH48" s="282"/>
      <c r="AI48" s="283"/>
      <c r="AJ48" s="282"/>
      <c r="AK48" s="283"/>
      <c r="AL48" s="282"/>
      <c r="AM48" s="283"/>
      <c r="AN48" s="282"/>
      <c r="AO48" s="283"/>
      <c r="AP48" s="282"/>
      <c r="AQ48" s="283"/>
      <c r="AR48" s="282"/>
      <c r="AS48" s="283"/>
      <c r="AT48" s="282"/>
      <c r="AU48" s="283"/>
      <c r="AV48" s="282"/>
      <c r="AW48" s="283"/>
      <c r="AX48" s="282"/>
      <c r="AY48" s="283"/>
      <c r="AZ48" s="282"/>
      <c r="BA48" s="283"/>
      <c r="BB48" s="282"/>
      <c r="BC48" s="283"/>
      <c r="BD48" s="282"/>
      <c r="BE48" s="283"/>
      <c r="BF48" s="282"/>
      <c r="BG48" s="283"/>
      <c r="BH48" s="282"/>
      <c r="BI48" s="283"/>
      <c r="BJ48" s="282"/>
      <c r="BK48" s="283"/>
      <c r="BL48" s="282"/>
      <c r="BM48" s="283"/>
      <c r="BN48" s="282"/>
    </row>
    <row r="49" spans="1:66" x14ac:dyDescent="0.2">
      <c r="A49" s="10">
        <v>46</v>
      </c>
      <c r="B49" s="5" t="s">
        <v>119</v>
      </c>
      <c r="C49" s="5" t="s">
        <v>90</v>
      </c>
      <c r="D49" s="281">
        <v>2030</v>
      </c>
      <c r="E49" s="283"/>
      <c r="F49" s="282"/>
      <c r="G49" s="283"/>
      <c r="H49" s="282"/>
      <c r="I49" s="283"/>
      <c r="J49" s="282"/>
      <c r="K49" s="283"/>
      <c r="L49" s="282"/>
      <c r="M49" s="283"/>
      <c r="N49" s="282"/>
      <c r="O49" s="283"/>
      <c r="P49" s="282"/>
      <c r="Q49" s="283"/>
      <c r="R49" s="282"/>
      <c r="S49" s="283"/>
      <c r="T49" s="282"/>
      <c r="U49" s="283"/>
      <c r="V49" s="282"/>
      <c r="W49" s="283"/>
      <c r="X49" s="282"/>
      <c r="Y49" s="283"/>
      <c r="Z49" s="282"/>
      <c r="AA49" s="283"/>
      <c r="AB49" s="282"/>
      <c r="AC49" s="283"/>
      <c r="AD49" s="282"/>
      <c r="AE49" s="283"/>
      <c r="AF49" s="282"/>
      <c r="AG49" s="283"/>
      <c r="AH49" s="282"/>
      <c r="AI49" s="283"/>
      <c r="AJ49" s="282"/>
      <c r="AK49" s="283"/>
      <c r="AL49" s="282"/>
      <c r="AM49" s="283"/>
      <c r="AN49" s="282"/>
      <c r="AO49" s="283"/>
      <c r="AP49" s="282"/>
      <c r="AQ49" s="283"/>
      <c r="AR49" s="282"/>
      <c r="AS49" s="283"/>
      <c r="AT49" s="282"/>
      <c r="AU49" s="283"/>
      <c r="AV49" s="282"/>
      <c r="AW49" s="283"/>
      <c r="AX49" s="282"/>
      <c r="AY49" s="283"/>
      <c r="AZ49" s="282"/>
      <c r="BA49" s="283"/>
      <c r="BB49" s="282"/>
      <c r="BC49" s="283"/>
      <c r="BD49" s="282"/>
      <c r="BE49" s="283"/>
      <c r="BF49" s="282"/>
      <c r="BG49" s="283"/>
      <c r="BH49" s="282"/>
      <c r="BI49" s="283"/>
      <c r="BJ49" s="282"/>
      <c r="BK49" s="283"/>
      <c r="BL49" s="282"/>
      <c r="BM49" s="283"/>
      <c r="BN49" s="282"/>
    </row>
    <row r="50" spans="1:66" x14ac:dyDescent="0.2">
      <c r="A50" s="10">
        <v>47</v>
      </c>
      <c r="B50" s="5" t="s">
        <v>119</v>
      </c>
      <c r="C50" s="5" t="s">
        <v>90</v>
      </c>
      <c r="D50" s="281">
        <v>2050</v>
      </c>
      <c r="E50" s="283"/>
      <c r="F50" s="282"/>
      <c r="G50" s="283"/>
      <c r="H50" s="282"/>
      <c r="I50" s="283"/>
      <c r="J50" s="282"/>
      <c r="K50" s="283"/>
      <c r="L50" s="282"/>
      <c r="M50" s="283"/>
      <c r="N50" s="282"/>
      <c r="O50" s="283"/>
      <c r="P50" s="282"/>
      <c r="Q50" s="283"/>
      <c r="R50" s="282"/>
      <c r="S50" s="283"/>
      <c r="T50" s="282"/>
      <c r="U50" s="283"/>
      <c r="V50" s="282"/>
      <c r="W50" s="283"/>
      <c r="X50" s="282"/>
      <c r="Y50" s="283"/>
      <c r="Z50" s="282"/>
      <c r="AA50" s="283"/>
      <c r="AB50" s="282"/>
      <c r="AC50" s="283"/>
      <c r="AD50" s="282"/>
      <c r="AE50" s="283"/>
      <c r="AF50" s="282"/>
      <c r="AG50" s="283"/>
      <c r="AH50" s="282"/>
      <c r="AI50" s="283"/>
      <c r="AJ50" s="282"/>
      <c r="AK50" s="283"/>
      <c r="AL50" s="282"/>
      <c r="AM50" s="283"/>
      <c r="AN50" s="282"/>
      <c r="AO50" s="283"/>
      <c r="AP50" s="282"/>
      <c r="AQ50" s="283"/>
      <c r="AR50" s="282"/>
      <c r="AS50" s="283"/>
      <c r="AT50" s="282"/>
      <c r="AU50" s="283"/>
      <c r="AV50" s="282"/>
      <c r="AW50" s="283"/>
      <c r="AX50" s="282"/>
      <c r="AY50" s="283"/>
      <c r="AZ50" s="282"/>
      <c r="BA50" s="283"/>
      <c r="BB50" s="282"/>
      <c r="BC50" s="283"/>
      <c r="BD50" s="282"/>
      <c r="BE50" s="283"/>
      <c r="BF50" s="282"/>
      <c r="BG50" s="283"/>
      <c r="BH50" s="282"/>
      <c r="BI50" s="283"/>
      <c r="BJ50" s="282"/>
      <c r="BK50" s="283"/>
      <c r="BL50" s="282"/>
      <c r="BM50" s="283"/>
      <c r="BN50" s="282"/>
    </row>
    <row r="51" spans="1:66" x14ac:dyDescent="0.2">
      <c r="A51" s="10">
        <v>48</v>
      </c>
      <c r="B51" s="5" t="s">
        <v>121</v>
      </c>
      <c r="C51" s="5" t="s">
        <v>90</v>
      </c>
      <c r="D51" s="281" t="s">
        <v>91</v>
      </c>
      <c r="E51" s="283"/>
      <c r="F51" s="282"/>
      <c r="G51" s="283"/>
      <c r="H51" s="282"/>
      <c r="I51" s="283"/>
      <c r="J51" s="282"/>
      <c r="K51" s="283"/>
      <c r="L51" s="282"/>
      <c r="M51" s="283"/>
      <c r="N51" s="282"/>
      <c r="O51" s="283"/>
      <c r="P51" s="282"/>
      <c r="Q51" s="283"/>
      <c r="R51" s="282"/>
      <c r="S51" s="283"/>
      <c r="T51" s="282"/>
      <c r="U51" s="283"/>
      <c r="V51" s="282"/>
      <c r="W51" s="283"/>
      <c r="X51" s="282"/>
      <c r="Y51" s="283"/>
      <c r="Z51" s="282"/>
      <c r="AA51" s="283"/>
      <c r="AB51" s="282"/>
      <c r="AC51" s="283"/>
      <c r="AD51" s="282"/>
      <c r="AE51" s="283"/>
      <c r="AF51" s="282"/>
      <c r="AG51" s="283"/>
      <c r="AH51" s="282"/>
      <c r="AI51" s="283"/>
      <c r="AJ51" s="282"/>
      <c r="AK51" s="283"/>
      <c r="AL51" s="282"/>
      <c r="AM51" s="283"/>
      <c r="AN51" s="282"/>
      <c r="AO51" s="283"/>
      <c r="AP51" s="282"/>
      <c r="AQ51" s="283"/>
      <c r="AR51" s="282"/>
      <c r="AS51" s="283"/>
      <c r="AT51" s="282"/>
      <c r="AU51" s="283"/>
      <c r="AV51" s="282"/>
      <c r="AW51" s="283"/>
      <c r="AX51" s="282"/>
      <c r="AY51" s="283"/>
      <c r="AZ51" s="282"/>
      <c r="BA51" s="283"/>
      <c r="BB51" s="282"/>
      <c r="BC51" s="283"/>
      <c r="BD51" s="282"/>
      <c r="BE51" s="283"/>
      <c r="BF51" s="282"/>
      <c r="BG51" s="283"/>
      <c r="BH51" s="282"/>
      <c r="BI51" s="283"/>
      <c r="BJ51" s="282"/>
      <c r="BK51" s="283"/>
      <c r="BL51" s="282"/>
      <c r="BM51" s="283"/>
      <c r="BN51" s="282"/>
    </row>
    <row r="52" spans="1:66" x14ac:dyDescent="0.2">
      <c r="A52" s="10">
        <v>49</v>
      </c>
      <c r="B52" s="5" t="s">
        <v>122</v>
      </c>
      <c r="C52" s="5" t="s">
        <v>90</v>
      </c>
      <c r="D52" s="281" t="s">
        <v>91</v>
      </c>
      <c r="E52" s="283"/>
      <c r="F52" s="282"/>
      <c r="G52" s="283"/>
      <c r="H52" s="282"/>
      <c r="I52" s="283"/>
      <c r="J52" s="282"/>
      <c r="K52" s="283"/>
      <c r="L52" s="282"/>
      <c r="M52" s="283"/>
      <c r="N52" s="282"/>
      <c r="O52" s="283"/>
      <c r="P52" s="282"/>
      <c r="Q52" s="283"/>
      <c r="R52" s="282"/>
      <c r="S52" s="283"/>
      <c r="T52" s="282"/>
      <c r="U52" s="283"/>
      <c r="V52" s="282"/>
      <c r="W52" s="283"/>
      <c r="X52" s="282"/>
      <c r="Y52" s="283"/>
      <c r="Z52" s="282"/>
      <c r="AA52" s="283"/>
      <c r="AB52" s="282"/>
      <c r="AC52" s="283"/>
      <c r="AD52" s="282"/>
      <c r="AE52" s="283"/>
      <c r="AF52" s="282"/>
      <c r="AG52" s="283"/>
      <c r="AH52" s="282"/>
      <c r="AI52" s="283"/>
      <c r="AJ52" s="282"/>
      <c r="AK52" s="283"/>
      <c r="AL52" s="282"/>
      <c r="AM52" s="283"/>
      <c r="AN52" s="282"/>
      <c r="AO52" s="283"/>
      <c r="AP52" s="282"/>
      <c r="AQ52" s="283"/>
      <c r="AR52" s="282"/>
      <c r="AS52" s="283"/>
      <c r="AT52" s="282"/>
      <c r="AU52" s="283"/>
      <c r="AV52" s="282"/>
      <c r="AW52" s="283"/>
      <c r="AX52" s="282"/>
      <c r="AY52" s="283"/>
      <c r="AZ52" s="282"/>
      <c r="BA52" s="283"/>
      <c r="BB52" s="282"/>
      <c r="BC52" s="283"/>
      <c r="BD52" s="282"/>
      <c r="BE52" s="283"/>
      <c r="BF52" s="282"/>
      <c r="BG52" s="283"/>
      <c r="BH52" s="282"/>
      <c r="BI52" s="283"/>
      <c r="BJ52" s="282"/>
      <c r="BK52" s="283"/>
      <c r="BL52" s="282"/>
      <c r="BM52" s="283"/>
      <c r="BN52" s="282"/>
    </row>
    <row r="53" spans="1:66" x14ac:dyDescent="0.2">
      <c r="A53" s="10">
        <v>50</v>
      </c>
      <c r="B53" s="5" t="s">
        <v>123</v>
      </c>
      <c r="C53" s="5" t="s">
        <v>107</v>
      </c>
      <c r="D53" s="281" t="s">
        <v>91</v>
      </c>
      <c r="E53" s="283"/>
      <c r="F53" s="282"/>
      <c r="G53" s="283"/>
      <c r="H53" s="282"/>
      <c r="I53" s="283"/>
      <c r="J53" s="282"/>
      <c r="K53" s="283"/>
      <c r="L53" s="282"/>
      <c r="M53" s="283"/>
      <c r="N53" s="282"/>
      <c r="O53" s="283"/>
      <c r="P53" s="282"/>
      <c r="Q53" s="283"/>
      <c r="R53" s="282"/>
      <c r="S53" s="283"/>
      <c r="T53" s="282"/>
      <c r="U53" s="283"/>
      <c r="V53" s="282"/>
      <c r="W53" s="283"/>
      <c r="X53" s="282"/>
      <c r="Y53" s="283"/>
      <c r="Z53" s="282"/>
      <c r="AA53" s="283"/>
      <c r="AB53" s="282"/>
      <c r="AC53" s="283"/>
      <c r="AD53" s="282"/>
      <c r="AE53" s="283"/>
      <c r="AF53" s="282"/>
      <c r="AG53" s="283"/>
      <c r="AH53" s="282"/>
      <c r="AI53" s="283"/>
      <c r="AJ53" s="282"/>
      <c r="AK53" s="283"/>
      <c r="AL53" s="282"/>
      <c r="AM53" s="283"/>
      <c r="AN53" s="282"/>
      <c r="AO53" s="283"/>
      <c r="AP53" s="282"/>
      <c r="AQ53" s="283"/>
      <c r="AR53" s="282"/>
      <c r="AS53" s="283"/>
      <c r="AT53" s="282"/>
      <c r="AU53" s="283"/>
      <c r="AV53" s="282"/>
      <c r="AW53" s="283"/>
      <c r="AX53" s="282"/>
      <c r="AY53" s="283"/>
      <c r="AZ53" s="282"/>
      <c r="BA53" s="283"/>
      <c r="BB53" s="282"/>
      <c r="BC53" s="283"/>
      <c r="BD53" s="282"/>
      <c r="BE53" s="283"/>
      <c r="BF53" s="282"/>
      <c r="BG53" s="283"/>
      <c r="BH53" s="282"/>
      <c r="BI53" s="283"/>
      <c r="BJ53" s="282"/>
      <c r="BK53" s="283"/>
      <c r="BL53" s="282"/>
      <c r="BM53" s="283"/>
      <c r="BN53" s="282"/>
    </row>
    <row r="54" spans="1:66" x14ac:dyDescent="0.2">
      <c r="A54" s="10">
        <v>51</v>
      </c>
      <c r="B54" s="5" t="s">
        <v>124</v>
      </c>
      <c r="C54" s="5" t="s">
        <v>107</v>
      </c>
      <c r="D54" s="281" t="s">
        <v>91</v>
      </c>
      <c r="E54" s="283"/>
      <c r="F54" s="282"/>
      <c r="G54" s="283"/>
      <c r="H54" s="282"/>
      <c r="I54" s="283"/>
      <c r="J54" s="282"/>
      <c r="K54" s="283"/>
      <c r="L54" s="282"/>
      <c r="M54" s="283"/>
      <c r="N54" s="282"/>
      <c r="O54" s="283"/>
      <c r="P54" s="282"/>
      <c r="Q54" s="283"/>
      <c r="R54" s="282"/>
      <c r="S54" s="283"/>
      <c r="T54" s="282"/>
      <c r="U54" s="283"/>
      <c r="V54" s="282"/>
      <c r="W54" s="283"/>
      <c r="X54" s="282"/>
      <c r="Y54" s="283"/>
      <c r="Z54" s="282"/>
      <c r="AA54" s="283"/>
      <c r="AB54" s="282"/>
      <c r="AC54" s="283"/>
      <c r="AD54" s="282"/>
      <c r="AE54" s="283"/>
      <c r="AF54" s="282"/>
      <c r="AG54" s="283"/>
      <c r="AH54" s="282"/>
      <c r="AI54" s="283"/>
      <c r="AJ54" s="282"/>
      <c r="AK54" s="283"/>
      <c r="AL54" s="282"/>
      <c r="AM54" s="283"/>
      <c r="AN54" s="282"/>
      <c r="AO54" s="283"/>
      <c r="AP54" s="282"/>
      <c r="AQ54" s="283"/>
      <c r="AR54" s="282"/>
      <c r="AS54" s="283"/>
      <c r="AT54" s="282"/>
      <c r="AU54" s="283"/>
      <c r="AV54" s="282"/>
      <c r="AW54" s="283"/>
      <c r="AX54" s="282"/>
      <c r="AY54" s="283"/>
      <c r="AZ54" s="282"/>
      <c r="BA54" s="283"/>
      <c r="BB54" s="282"/>
      <c r="BC54" s="283"/>
      <c r="BD54" s="282"/>
      <c r="BE54" s="283"/>
      <c r="BF54" s="282"/>
      <c r="BG54" s="283"/>
      <c r="BH54" s="282"/>
      <c r="BI54" s="283"/>
      <c r="BJ54" s="282"/>
      <c r="BK54" s="283"/>
      <c r="BL54" s="282"/>
      <c r="BM54" s="283"/>
      <c r="BN54" s="282"/>
    </row>
    <row r="55" spans="1:66" x14ac:dyDescent="0.2">
      <c r="A55" s="10">
        <v>52</v>
      </c>
      <c r="B55" s="5" t="s">
        <v>125</v>
      </c>
      <c r="C55" s="5" t="s">
        <v>107</v>
      </c>
      <c r="D55" s="281" t="s">
        <v>91</v>
      </c>
      <c r="E55" s="283"/>
      <c r="F55" s="282"/>
      <c r="G55" s="283"/>
      <c r="H55" s="282"/>
      <c r="I55" s="283"/>
      <c r="J55" s="282"/>
      <c r="K55" s="283"/>
      <c r="L55" s="282"/>
      <c r="M55" s="283"/>
      <c r="N55" s="282"/>
      <c r="O55" s="283"/>
      <c r="P55" s="282"/>
      <c r="Q55" s="283"/>
      <c r="R55" s="282"/>
      <c r="S55" s="283"/>
      <c r="T55" s="282"/>
      <c r="U55" s="283"/>
      <c r="V55" s="282"/>
      <c r="W55" s="283"/>
      <c r="X55" s="282"/>
      <c r="Y55" s="283"/>
      <c r="Z55" s="282"/>
      <c r="AA55" s="283"/>
      <c r="AB55" s="282"/>
      <c r="AC55" s="283"/>
      <c r="AD55" s="282"/>
      <c r="AE55" s="283"/>
      <c r="AF55" s="282"/>
      <c r="AG55" s="283"/>
      <c r="AH55" s="282"/>
      <c r="AI55" s="283"/>
      <c r="AJ55" s="282"/>
      <c r="AK55" s="283"/>
      <c r="AL55" s="282"/>
      <c r="AM55" s="283"/>
      <c r="AN55" s="282"/>
      <c r="AO55" s="283"/>
      <c r="AP55" s="282"/>
      <c r="AQ55" s="283"/>
      <c r="AR55" s="282"/>
      <c r="AS55" s="283"/>
      <c r="AT55" s="282"/>
      <c r="AU55" s="283"/>
      <c r="AV55" s="282"/>
      <c r="AW55" s="283"/>
      <c r="AX55" s="282"/>
      <c r="AY55" s="283"/>
      <c r="AZ55" s="282"/>
      <c r="BA55" s="283"/>
      <c r="BB55" s="282"/>
      <c r="BC55" s="283"/>
      <c r="BD55" s="282"/>
      <c r="BE55" s="283"/>
      <c r="BF55" s="282"/>
      <c r="BG55" s="283"/>
      <c r="BH55" s="282"/>
      <c r="BI55" s="283"/>
      <c r="BJ55" s="282"/>
      <c r="BK55" s="283"/>
      <c r="BL55" s="282"/>
      <c r="BM55" s="283"/>
      <c r="BN55" s="282"/>
    </row>
    <row r="56" spans="1:66" x14ac:dyDescent="0.2">
      <c r="A56" s="10">
        <v>53</v>
      </c>
      <c r="B56" s="5" t="s">
        <v>123</v>
      </c>
      <c r="C56" s="5" t="s">
        <v>107</v>
      </c>
      <c r="D56" s="281" t="s">
        <v>99</v>
      </c>
      <c r="E56" s="283"/>
      <c r="F56" s="282"/>
      <c r="G56" s="283"/>
      <c r="H56" s="282"/>
      <c r="I56" s="283"/>
      <c r="J56" s="282"/>
      <c r="K56" s="283"/>
      <c r="L56" s="282"/>
      <c r="M56" s="283"/>
      <c r="N56" s="282"/>
      <c r="O56" s="283"/>
      <c r="P56" s="282"/>
      <c r="Q56" s="283"/>
      <c r="R56" s="282"/>
      <c r="S56" s="283"/>
      <c r="T56" s="282"/>
      <c r="U56" s="283"/>
      <c r="V56" s="282"/>
      <c r="W56" s="283"/>
      <c r="X56" s="282"/>
      <c r="Y56" s="283"/>
      <c r="Z56" s="282"/>
      <c r="AA56" s="283"/>
      <c r="AB56" s="282"/>
      <c r="AC56" s="283"/>
      <c r="AD56" s="282"/>
      <c r="AE56" s="283"/>
      <c r="AF56" s="282"/>
      <c r="AG56" s="283"/>
      <c r="AH56" s="282"/>
      <c r="AI56" s="283"/>
      <c r="AJ56" s="282"/>
      <c r="AK56" s="283"/>
      <c r="AL56" s="282"/>
      <c r="AM56" s="283"/>
      <c r="AN56" s="282"/>
      <c r="AO56" s="283"/>
      <c r="AP56" s="282"/>
      <c r="AQ56" s="283"/>
      <c r="AR56" s="282"/>
      <c r="AS56" s="283"/>
      <c r="AT56" s="282"/>
      <c r="AU56" s="283"/>
      <c r="AV56" s="282"/>
      <c r="AW56" s="283"/>
      <c r="AX56" s="282"/>
      <c r="AY56" s="283"/>
      <c r="AZ56" s="282"/>
      <c r="BA56" s="283"/>
      <c r="BB56" s="282"/>
      <c r="BC56" s="283"/>
      <c r="BD56" s="282"/>
      <c r="BE56" s="283"/>
      <c r="BF56" s="282"/>
      <c r="BG56" s="283"/>
      <c r="BH56" s="282"/>
      <c r="BI56" s="283"/>
      <c r="BJ56" s="282"/>
      <c r="BK56" s="283"/>
      <c r="BL56" s="282"/>
      <c r="BM56" s="283"/>
      <c r="BN56" s="282"/>
    </row>
    <row r="57" spans="1:66" x14ac:dyDescent="0.2">
      <c r="A57" s="10">
        <v>54</v>
      </c>
      <c r="B57" s="5" t="s">
        <v>124</v>
      </c>
      <c r="C57" s="5" t="s">
        <v>107</v>
      </c>
      <c r="D57" s="281" t="s">
        <v>99</v>
      </c>
      <c r="E57" s="283"/>
      <c r="F57" s="282"/>
      <c r="G57" s="283"/>
      <c r="H57" s="282"/>
      <c r="I57" s="283"/>
      <c r="J57" s="282"/>
      <c r="K57" s="283"/>
      <c r="L57" s="282"/>
      <c r="M57" s="283"/>
      <c r="N57" s="282"/>
      <c r="O57" s="283"/>
      <c r="P57" s="282"/>
      <c r="Q57" s="283"/>
      <c r="R57" s="282"/>
      <c r="S57" s="283"/>
      <c r="T57" s="282"/>
      <c r="U57" s="283"/>
      <c r="V57" s="282"/>
      <c r="W57" s="283"/>
      <c r="X57" s="282"/>
      <c r="Y57" s="283"/>
      <c r="Z57" s="282"/>
      <c r="AA57" s="283"/>
      <c r="AB57" s="282"/>
      <c r="AC57" s="283"/>
      <c r="AD57" s="282"/>
      <c r="AE57" s="283"/>
      <c r="AF57" s="282"/>
      <c r="AG57" s="283"/>
      <c r="AH57" s="282"/>
      <c r="AI57" s="283"/>
      <c r="AJ57" s="282"/>
      <c r="AK57" s="283"/>
      <c r="AL57" s="282"/>
      <c r="AM57" s="283"/>
      <c r="AN57" s="282"/>
      <c r="AO57" s="283"/>
      <c r="AP57" s="282"/>
      <c r="AQ57" s="283"/>
      <c r="AR57" s="282"/>
      <c r="AS57" s="283"/>
      <c r="AT57" s="282"/>
      <c r="AU57" s="283"/>
      <c r="AV57" s="282"/>
      <c r="AW57" s="283"/>
      <c r="AX57" s="282"/>
      <c r="AY57" s="283"/>
      <c r="AZ57" s="282"/>
      <c r="BA57" s="283"/>
      <c r="BB57" s="282"/>
      <c r="BC57" s="283"/>
      <c r="BD57" s="282"/>
      <c r="BE57" s="283"/>
      <c r="BF57" s="282"/>
      <c r="BG57" s="283"/>
      <c r="BH57" s="282"/>
      <c r="BI57" s="283"/>
      <c r="BJ57" s="282"/>
      <c r="BK57" s="283"/>
      <c r="BL57" s="282"/>
      <c r="BM57" s="283"/>
      <c r="BN57" s="282"/>
    </row>
    <row r="58" spans="1:66" x14ac:dyDescent="0.2">
      <c r="A58" s="10">
        <v>55</v>
      </c>
      <c r="B58" s="5" t="s">
        <v>125</v>
      </c>
      <c r="C58" s="5" t="s">
        <v>107</v>
      </c>
      <c r="D58" s="281" t="s">
        <v>99</v>
      </c>
      <c r="E58" s="283"/>
      <c r="F58" s="282"/>
      <c r="G58" s="283"/>
      <c r="H58" s="282"/>
      <c r="I58" s="283"/>
      <c r="J58" s="282"/>
      <c r="K58" s="283"/>
      <c r="L58" s="282"/>
      <c r="M58" s="283"/>
      <c r="N58" s="282"/>
      <c r="O58" s="283"/>
      <c r="P58" s="282"/>
      <c r="Q58" s="283"/>
      <c r="R58" s="282"/>
      <c r="S58" s="283"/>
      <c r="T58" s="282"/>
      <c r="U58" s="283"/>
      <c r="V58" s="282"/>
      <c r="W58" s="283"/>
      <c r="X58" s="282"/>
      <c r="Y58" s="283"/>
      <c r="Z58" s="282"/>
      <c r="AA58" s="283"/>
      <c r="AB58" s="282"/>
      <c r="AC58" s="283"/>
      <c r="AD58" s="282"/>
      <c r="AE58" s="283"/>
      <c r="AF58" s="282"/>
      <c r="AG58" s="283"/>
      <c r="AH58" s="282"/>
      <c r="AI58" s="283"/>
      <c r="AJ58" s="282"/>
      <c r="AK58" s="283"/>
      <c r="AL58" s="282"/>
      <c r="AM58" s="283"/>
      <c r="AN58" s="282"/>
      <c r="AO58" s="283"/>
      <c r="AP58" s="282"/>
      <c r="AQ58" s="283"/>
      <c r="AR58" s="282"/>
      <c r="AS58" s="283"/>
      <c r="AT58" s="282"/>
      <c r="AU58" s="283"/>
      <c r="AV58" s="282"/>
      <c r="AW58" s="283"/>
      <c r="AX58" s="282"/>
      <c r="AY58" s="283"/>
      <c r="AZ58" s="282"/>
      <c r="BA58" s="283"/>
      <c r="BB58" s="282"/>
      <c r="BC58" s="283"/>
      <c r="BD58" s="282"/>
      <c r="BE58" s="283"/>
      <c r="BF58" s="282"/>
      <c r="BG58" s="283"/>
      <c r="BH58" s="282"/>
      <c r="BI58" s="283"/>
      <c r="BJ58" s="282"/>
      <c r="BK58" s="283"/>
      <c r="BL58" s="282"/>
      <c r="BM58" s="283"/>
      <c r="BN58" s="282"/>
    </row>
    <row r="59" spans="1:66" x14ac:dyDescent="0.2">
      <c r="A59" s="10">
        <v>56</v>
      </c>
      <c r="B59" s="5" t="s">
        <v>126</v>
      </c>
      <c r="C59" s="5" t="s">
        <v>77</v>
      </c>
      <c r="D59" s="281" t="s">
        <v>63</v>
      </c>
      <c r="E59" s="283"/>
      <c r="F59" s="282"/>
      <c r="G59" s="283"/>
      <c r="H59" s="282"/>
      <c r="I59" s="283"/>
      <c r="J59" s="282"/>
      <c r="K59" s="283"/>
      <c r="L59" s="282"/>
      <c r="M59" s="283"/>
      <c r="N59" s="282"/>
      <c r="O59" s="283"/>
      <c r="P59" s="282"/>
      <c r="Q59" s="283"/>
      <c r="R59" s="282"/>
      <c r="S59" s="283"/>
      <c r="T59" s="282"/>
      <c r="U59" s="283"/>
      <c r="V59" s="282"/>
      <c r="W59" s="283"/>
      <c r="X59" s="282"/>
      <c r="Y59" s="283"/>
      <c r="Z59" s="282"/>
      <c r="AA59" s="283"/>
      <c r="AB59" s="282"/>
      <c r="AC59" s="283"/>
      <c r="AD59" s="282"/>
      <c r="AE59" s="283"/>
      <c r="AF59" s="282"/>
      <c r="AG59" s="283"/>
      <c r="AH59" s="282"/>
      <c r="AI59" s="283"/>
      <c r="AJ59" s="282"/>
      <c r="AK59" s="283"/>
      <c r="AL59" s="282"/>
      <c r="AM59" s="283"/>
      <c r="AN59" s="282"/>
      <c r="AO59" s="283"/>
      <c r="AP59" s="282"/>
      <c r="AQ59" s="283"/>
      <c r="AR59" s="282"/>
      <c r="AS59" s="283"/>
      <c r="AT59" s="282"/>
      <c r="AU59" s="283"/>
      <c r="AV59" s="282"/>
      <c r="AW59" s="283"/>
      <c r="AX59" s="282"/>
      <c r="AY59" s="283"/>
      <c r="AZ59" s="282"/>
      <c r="BA59" s="283"/>
      <c r="BB59" s="282"/>
      <c r="BC59" s="283"/>
      <c r="BD59" s="282"/>
      <c r="BE59" s="283"/>
      <c r="BF59" s="282"/>
      <c r="BG59" s="283"/>
      <c r="BH59" s="282"/>
      <c r="BI59" s="283"/>
      <c r="BJ59" s="282"/>
      <c r="BK59" s="283"/>
      <c r="BL59" s="282"/>
      <c r="BM59" s="283"/>
      <c r="BN59" s="282"/>
    </row>
    <row r="60" spans="1:66" x14ac:dyDescent="0.2">
      <c r="A60" s="10">
        <v>57</v>
      </c>
      <c r="B60" s="5" t="s">
        <v>127</v>
      </c>
      <c r="C60" s="5" t="s">
        <v>77</v>
      </c>
      <c r="D60" s="281" t="s">
        <v>63</v>
      </c>
      <c r="E60" s="283"/>
      <c r="F60" s="282"/>
      <c r="G60" s="283"/>
      <c r="H60" s="282"/>
      <c r="I60" s="283"/>
      <c r="J60" s="282"/>
      <c r="K60" s="283"/>
      <c r="L60" s="282"/>
      <c r="M60" s="283"/>
      <c r="N60" s="282"/>
      <c r="O60" s="283"/>
      <c r="P60" s="282"/>
      <c r="Q60" s="283"/>
      <c r="R60" s="282"/>
      <c r="S60" s="283"/>
      <c r="T60" s="282"/>
      <c r="U60" s="283"/>
      <c r="V60" s="282"/>
      <c r="W60" s="283"/>
      <c r="X60" s="282"/>
      <c r="Y60" s="283"/>
      <c r="Z60" s="282"/>
      <c r="AA60" s="283"/>
      <c r="AB60" s="282"/>
      <c r="AC60" s="283"/>
      <c r="AD60" s="282"/>
      <c r="AE60" s="283"/>
      <c r="AF60" s="282"/>
      <c r="AG60" s="283"/>
      <c r="AH60" s="282"/>
      <c r="AI60" s="283"/>
      <c r="AJ60" s="282"/>
      <c r="AK60" s="283"/>
      <c r="AL60" s="282"/>
      <c r="AM60" s="283"/>
      <c r="AN60" s="282"/>
      <c r="AO60" s="283"/>
      <c r="AP60" s="282"/>
      <c r="AQ60" s="283"/>
      <c r="AR60" s="282"/>
      <c r="AS60" s="283"/>
      <c r="AT60" s="282"/>
      <c r="AU60" s="283"/>
      <c r="AV60" s="282"/>
      <c r="AW60" s="283"/>
      <c r="AX60" s="282"/>
      <c r="AY60" s="283"/>
      <c r="AZ60" s="282"/>
      <c r="BA60" s="283"/>
      <c r="BB60" s="282"/>
      <c r="BC60" s="283"/>
      <c r="BD60" s="282"/>
      <c r="BE60" s="283"/>
      <c r="BF60" s="282"/>
      <c r="BG60" s="283"/>
      <c r="BH60" s="282"/>
      <c r="BI60" s="283"/>
      <c r="BJ60" s="282"/>
      <c r="BK60" s="283"/>
      <c r="BL60" s="282"/>
      <c r="BM60" s="283"/>
      <c r="BN60" s="282"/>
    </row>
    <row r="61" spans="1:66" x14ac:dyDescent="0.2">
      <c r="A61" s="10">
        <v>58</v>
      </c>
      <c r="B61" s="5" t="s">
        <v>128</v>
      </c>
      <c r="C61" s="5" t="s">
        <v>77</v>
      </c>
      <c r="D61" s="281" t="s">
        <v>63</v>
      </c>
      <c r="E61" s="283"/>
      <c r="F61" s="282"/>
      <c r="G61" s="283"/>
      <c r="H61" s="282"/>
      <c r="I61" s="283"/>
      <c r="J61" s="282"/>
      <c r="K61" s="283"/>
      <c r="L61" s="282"/>
      <c r="M61" s="283"/>
      <c r="N61" s="282"/>
      <c r="O61" s="283"/>
      <c r="P61" s="282"/>
      <c r="Q61" s="283"/>
      <c r="R61" s="282"/>
      <c r="S61" s="283"/>
      <c r="T61" s="282"/>
      <c r="U61" s="283"/>
      <c r="V61" s="282"/>
      <c r="W61" s="283"/>
      <c r="X61" s="282"/>
      <c r="Y61" s="283"/>
      <c r="Z61" s="282"/>
      <c r="AA61" s="283"/>
      <c r="AB61" s="282"/>
      <c r="AC61" s="283"/>
      <c r="AD61" s="282"/>
      <c r="AE61" s="283"/>
      <c r="AF61" s="282"/>
      <c r="AG61" s="283"/>
      <c r="AH61" s="282"/>
      <c r="AI61" s="283"/>
      <c r="AJ61" s="282"/>
      <c r="AK61" s="283"/>
      <c r="AL61" s="282"/>
      <c r="AM61" s="283"/>
      <c r="AN61" s="282"/>
      <c r="AO61" s="283"/>
      <c r="AP61" s="282"/>
      <c r="AQ61" s="283"/>
      <c r="AR61" s="282"/>
      <c r="AS61" s="283"/>
      <c r="AT61" s="282"/>
      <c r="AU61" s="283"/>
      <c r="AV61" s="282"/>
      <c r="AW61" s="283"/>
      <c r="AX61" s="282"/>
      <c r="AY61" s="283"/>
      <c r="AZ61" s="282"/>
      <c r="BA61" s="283"/>
      <c r="BB61" s="282"/>
      <c r="BC61" s="283"/>
      <c r="BD61" s="282"/>
      <c r="BE61" s="283"/>
      <c r="BF61" s="282"/>
      <c r="BG61" s="283"/>
      <c r="BH61" s="282"/>
      <c r="BI61" s="283"/>
      <c r="BJ61" s="282"/>
      <c r="BK61" s="283"/>
      <c r="BL61" s="282"/>
      <c r="BM61" s="283"/>
      <c r="BN61" s="282"/>
    </row>
    <row r="62" spans="1:66" x14ac:dyDescent="0.2">
      <c r="A62" s="10">
        <v>59</v>
      </c>
      <c r="B62" s="5" t="s">
        <v>129</v>
      </c>
      <c r="C62" s="5" t="s">
        <v>77</v>
      </c>
      <c r="D62" s="281" t="s">
        <v>63</v>
      </c>
      <c r="E62" s="283"/>
      <c r="F62" s="282"/>
      <c r="G62" s="283"/>
      <c r="H62" s="282"/>
      <c r="I62" s="283"/>
      <c r="J62" s="282"/>
      <c r="K62" s="283"/>
      <c r="L62" s="282"/>
      <c r="M62" s="283"/>
      <c r="N62" s="282"/>
      <c r="O62" s="283"/>
      <c r="P62" s="282"/>
      <c r="Q62" s="283"/>
      <c r="R62" s="282"/>
      <c r="S62" s="283"/>
      <c r="T62" s="282"/>
      <c r="U62" s="283"/>
      <c r="V62" s="282"/>
      <c r="W62" s="283"/>
      <c r="X62" s="282"/>
      <c r="Y62" s="283"/>
      <c r="Z62" s="282"/>
      <c r="AA62" s="283"/>
      <c r="AB62" s="282"/>
      <c r="AC62" s="283"/>
      <c r="AD62" s="282"/>
      <c r="AE62" s="283"/>
      <c r="AF62" s="282"/>
      <c r="AG62" s="283"/>
      <c r="AH62" s="282"/>
      <c r="AI62" s="283"/>
      <c r="AJ62" s="282"/>
      <c r="AK62" s="283"/>
      <c r="AL62" s="282"/>
      <c r="AM62" s="283"/>
      <c r="AN62" s="282"/>
      <c r="AO62" s="283"/>
      <c r="AP62" s="282"/>
      <c r="AQ62" s="283"/>
      <c r="AR62" s="282"/>
      <c r="AS62" s="283"/>
      <c r="AT62" s="282"/>
      <c r="AU62" s="283"/>
      <c r="AV62" s="282"/>
      <c r="AW62" s="283"/>
      <c r="AX62" s="282"/>
      <c r="AY62" s="283"/>
      <c r="AZ62" s="282"/>
      <c r="BA62" s="283"/>
      <c r="BB62" s="282"/>
      <c r="BC62" s="283"/>
      <c r="BD62" s="282"/>
      <c r="BE62" s="283"/>
      <c r="BF62" s="282"/>
      <c r="BG62" s="283"/>
      <c r="BH62" s="282"/>
      <c r="BI62" s="283"/>
      <c r="BJ62" s="282"/>
      <c r="BK62" s="283"/>
      <c r="BL62" s="282"/>
      <c r="BM62" s="283"/>
      <c r="BN62" s="282"/>
    </row>
    <row r="63" spans="1:66" x14ac:dyDescent="0.2">
      <c r="A63" s="10">
        <v>60</v>
      </c>
      <c r="B63" s="5" t="s">
        <v>130</v>
      </c>
      <c r="C63" s="5" t="s">
        <v>77</v>
      </c>
      <c r="D63" s="281" t="s">
        <v>63</v>
      </c>
      <c r="E63" s="283"/>
      <c r="F63" s="282"/>
      <c r="G63" s="283"/>
      <c r="H63" s="282"/>
      <c r="I63" s="283"/>
      <c r="J63" s="282"/>
      <c r="K63" s="283"/>
      <c r="L63" s="282"/>
      <c r="M63" s="283"/>
      <c r="N63" s="282"/>
      <c r="O63" s="283"/>
      <c r="P63" s="282"/>
      <c r="Q63" s="283"/>
      <c r="R63" s="282"/>
      <c r="S63" s="283"/>
      <c r="T63" s="282"/>
      <c r="U63" s="283"/>
      <c r="V63" s="282"/>
      <c r="W63" s="283"/>
      <c r="X63" s="282"/>
      <c r="Y63" s="283"/>
      <c r="Z63" s="282"/>
      <c r="AA63" s="283"/>
      <c r="AB63" s="282"/>
      <c r="AC63" s="283"/>
      <c r="AD63" s="282"/>
      <c r="AE63" s="283"/>
      <c r="AF63" s="282"/>
      <c r="AG63" s="283"/>
      <c r="AH63" s="282"/>
      <c r="AI63" s="283"/>
      <c r="AJ63" s="282"/>
      <c r="AK63" s="283"/>
      <c r="AL63" s="282"/>
      <c r="AM63" s="283"/>
      <c r="AN63" s="282"/>
      <c r="AO63" s="283"/>
      <c r="AP63" s="282"/>
      <c r="AQ63" s="283"/>
      <c r="AR63" s="282"/>
      <c r="AS63" s="283"/>
      <c r="AT63" s="282"/>
      <c r="AU63" s="283"/>
      <c r="AV63" s="282"/>
      <c r="AW63" s="283"/>
      <c r="AX63" s="282"/>
      <c r="AY63" s="283"/>
      <c r="AZ63" s="282"/>
      <c r="BA63" s="283"/>
      <c r="BB63" s="282"/>
      <c r="BC63" s="283"/>
      <c r="BD63" s="282"/>
      <c r="BE63" s="283"/>
      <c r="BF63" s="282"/>
      <c r="BG63" s="283"/>
      <c r="BH63" s="282"/>
      <c r="BI63" s="283"/>
      <c r="BJ63" s="282"/>
      <c r="BK63" s="283"/>
      <c r="BL63" s="282"/>
      <c r="BM63" s="283"/>
      <c r="BN63" s="282"/>
    </row>
    <row r="64" spans="1:66" x14ac:dyDescent="0.2">
      <c r="A64" s="11">
        <v>61</v>
      </c>
      <c r="B64" s="12" t="s">
        <v>131</v>
      </c>
      <c r="C64" s="12" t="s">
        <v>77</v>
      </c>
      <c r="D64" s="284" t="s">
        <v>63</v>
      </c>
      <c r="E64" s="285"/>
      <c r="F64" s="286"/>
      <c r="G64" s="285"/>
      <c r="H64" s="286"/>
      <c r="I64" s="285"/>
      <c r="J64" s="286"/>
      <c r="K64" s="285"/>
      <c r="L64" s="286"/>
      <c r="M64" s="285"/>
      <c r="N64" s="286"/>
      <c r="O64" s="285"/>
      <c r="P64" s="286"/>
      <c r="Q64" s="285"/>
      <c r="R64" s="286"/>
      <c r="S64" s="285"/>
      <c r="T64" s="286"/>
      <c r="U64" s="285"/>
      <c r="V64" s="286"/>
      <c r="W64" s="285"/>
      <c r="X64" s="286"/>
      <c r="Y64" s="285"/>
      <c r="Z64" s="286"/>
      <c r="AA64" s="285"/>
      <c r="AB64" s="286"/>
      <c r="AC64" s="285"/>
      <c r="AD64" s="286"/>
      <c r="AE64" s="285"/>
      <c r="AF64" s="286"/>
      <c r="AG64" s="285"/>
      <c r="AH64" s="286"/>
      <c r="AI64" s="285"/>
      <c r="AJ64" s="286"/>
      <c r="AK64" s="285"/>
      <c r="AL64" s="286"/>
      <c r="AM64" s="285"/>
      <c r="AN64" s="286"/>
      <c r="AO64" s="285"/>
      <c r="AP64" s="286"/>
      <c r="AQ64" s="285"/>
      <c r="AR64" s="286"/>
      <c r="AS64" s="285"/>
      <c r="AT64" s="286"/>
      <c r="AU64" s="285"/>
      <c r="AV64" s="286"/>
      <c r="AW64" s="285"/>
      <c r="AX64" s="286"/>
      <c r="AY64" s="285"/>
      <c r="AZ64" s="286"/>
      <c r="BA64" s="285"/>
      <c r="BB64" s="286"/>
      <c r="BC64" s="285"/>
      <c r="BD64" s="286"/>
      <c r="BE64" s="285"/>
      <c r="BF64" s="286"/>
      <c r="BG64" s="285"/>
      <c r="BH64" s="286"/>
      <c r="BI64" s="285"/>
      <c r="BJ64" s="286"/>
      <c r="BK64" s="285"/>
      <c r="BL64" s="286"/>
      <c r="BM64" s="285"/>
      <c r="BN64" s="286"/>
    </row>
    <row r="65" spans="1:66" x14ac:dyDescent="0.2">
      <c r="A65" s="10">
        <v>62</v>
      </c>
      <c r="B65" s="5" t="s">
        <v>132</v>
      </c>
      <c r="C65" s="5" t="s">
        <v>90</v>
      </c>
      <c r="D65" s="281" t="s">
        <v>91</v>
      </c>
      <c r="E65" s="283"/>
      <c r="F65" s="282"/>
      <c r="G65" s="283"/>
      <c r="H65" s="282"/>
      <c r="I65" s="283"/>
      <c r="J65" s="282"/>
      <c r="K65" s="283"/>
      <c r="L65" s="282"/>
      <c r="M65" s="283"/>
      <c r="N65" s="282"/>
      <c r="O65" s="283"/>
      <c r="P65" s="282"/>
      <c r="Q65" s="283"/>
      <c r="R65" s="282"/>
      <c r="S65" s="283"/>
      <c r="T65" s="282"/>
      <c r="U65" s="283"/>
      <c r="V65" s="282"/>
      <c r="W65" s="283"/>
      <c r="X65" s="282"/>
      <c r="Y65" s="283"/>
      <c r="Z65" s="282"/>
      <c r="AA65" s="283"/>
      <c r="AB65" s="282"/>
      <c r="AC65" s="283"/>
      <c r="AD65" s="282"/>
      <c r="AE65" s="283"/>
      <c r="AF65" s="282"/>
      <c r="AG65" s="283"/>
      <c r="AH65" s="282"/>
      <c r="AI65" s="283"/>
      <c r="AJ65" s="282"/>
      <c r="AK65" s="283"/>
      <c r="AL65" s="282"/>
      <c r="AM65" s="283"/>
      <c r="AN65" s="282"/>
      <c r="AO65" s="283"/>
      <c r="AP65" s="282"/>
      <c r="AQ65" s="283"/>
      <c r="AR65" s="282"/>
      <c r="AS65" s="283"/>
      <c r="AT65" s="282"/>
      <c r="AU65" s="283"/>
      <c r="AV65" s="282"/>
      <c r="AW65" s="283"/>
      <c r="AX65" s="282"/>
      <c r="AY65" s="283"/>
      <c r="AZ65" s="282"/>
      <c r="BA65" s="283"/>
      <c r="BB65" s="282"/>
      <c r="BC65" s="283"/>
      <c r="BD65" s="282"/>
      <c r="BE65" s="283"/>
      <c r="BF65" s="282"/>
      <c r="BG65" s="283"/>
      <c r="BH65" s="282"/>
      <c r="BI65" s="283"/>
      <c r="BJ65" s="282"/>
      <c r="BK65" s="283"/>
      <c r="BL65" s="282"/>
      <c r="BM65" s="283"/>
      <c r="BN65" s="282"/>
    </row>
    <row r="66" spans="1:66" x14ac:dyDescent="0.2">
      <c r="A66" s="10">
        <v>63</v>
      </c>
      <c r="B66" s="5" t="s">
        <v>132</v>
      </c>
      <c r="C66" s="5" t="s">
        <v>90</v>
      </c>
      <c r="D66" s="281" t="s">
        <v>99</v>
      </c>
      <c r="E66" s="283"/>
      <c r="F66" s="282"/>
      <c r="G66" s="283"/>
      <c r="H66" s="282"/>
      <c r="I66" s="283"/>
      <c r="J66" s="282"/>
      <c r="K66" s="283"/>
      <c r="L66" s="282"/>
      <c r="M66" s="283"/>
      <c r="N66" s="282"/>
      <c r="O66" s="283"/>
      <c r="P66" s="282"/>
      <c r="Q66" s="283"/>
      <c r="R66" s="282"/>
      <c r="S66" s="283"/>
      <c r="T66" s="282"/>
      <c r="U66" s="283"/>
      <c r="V66" s="282"/>
      <c r="W66" s="283"/>
      <c r="X66" s="282"/>
      <c r="Y66" s="283"/>
      <c r="Z66" s="282"/>
      <c r="AA66" s="283"/>
      <c r="AB66" s="282"/>
      <c r="AC66" s="283"/>
      <c r="AD66" s="282"/>
      <c r="AE66" s="283"/>
      <c r="AF66" s="282"/>
      <c r="AG66" s="283"/>
      <c r="AH66" s="282"/>
      <c r="AI66" s="283"/>
      <c r="AJ66" s="282"/>
      <c r="AK66" s="283"/>
      <c r="AL66" s="282"/>
      <c r="AM66" s="283"/>
      <c r="AN66" s="282"/>
      <c r="AO66" s="283"/>
      <c r="AP66" s="282"/>
      <c r="AQ66" s="283"/>
      <c r="AR66" s="282"/>
      <c r="AS66" s="283"/>
      <c r="AT66" s="282"/>
      <c r="AU66" s="283"/>
      <c r="AV66" s="282"/>
      <c r="AW66" s="283"/>
      <c r="AX66" s="282"/>
      <c r="AY66" s="283"/>
      <c r="AZ66" s="282"/>
      <c r="BA66" s="283"/>
      <c r="BB66" s="282"/>
      <c r="BC66" s="283"/>
      <c r="BD66" s="282"/>
      <c r="BE66" s="283"/>
      <c r="BF66" s="282"/>
      <c r="BG66" s="283"/>
      <c r="BH66" s="282"/>
      <c r="BI66" s="283"/>
      <c r="BJ66" s="282"/>
      <c r="BK66" s="283"/>
      <c r="BL66" s="282"/>
      <c r="BM66" s="283"/>
      <c r="BN66" s="282"/>
    </row>
    <row r="67" spans="1:66" x14ac:dyDescent="0.2">
      <c r="A67" s="10">
        <v>64</v>
      </c>
      <c r="B67" s="5" t="s">
        <v>132</v>
      </c>
      <c r="C67" s="5" t="s">
        <v>90</v>
      </c>
      <c r="D67" s="281" t="s">
        <v>100</v>
      </c>
      <c r="E67" s="283"/>
      <c r="F67" s="282"/>
      <c r="G67" s="283"/>
      <c r="H67" s="282"/>
      <c r="I67" s="283"/>
      <c r="J67" s="282"/>
      <c r="K67" s="283"/>
      <c r="L67" s="282"/>
      <c r="M67" s="283"/>
      <c r="N67" s="282"/>
      <c r="O67" s="283"/>
      <c r="P67" s="282"/>
      <c r="Q67" s="283"/>
      <c r="R67" s="282"/>
      <c r="S67" s="283"/>
      <c r="T67" s="282"/>
      <c r="U67" s="283"/>
      <c r="V67" s="282"/>
      <c r="W67" s="283"/>
      <c r="X67" s="282"/>
      <c r="Y67" s="283"/>
      <c r="Z67" s="282"/>
      <c r="AA67" s="283"/>
      <c r="AB67" s="282"/>
      <c r="AC67" s="283"/>
      <c r="AD67" s="282"/>
      <c r="AE67" s="283"/>
      <c r="AF67" s="282"/>
      <c r="AG67" s="283"/>
      <c r="AH67" s="282"/>
      <c r="AI67" s="283"/>
      <c r="AJ67" s="282"/>
      <c r="AK67" s="283"/>
      <c r="AL67" s="282"/>
      <c r="AM67" s="283"/>
      <c r="AN67" s="282"/>
      <c r="AO67" s="283"/>
      <c r="AP67" s="282"/>
      <c r="AQ67" s="283"/>
      <c r="AR67" s="282"/>
      <c r="AS67" s="283"/>
      <c r="AT67" s="282"/>
      <c r="AU67" s="283"/>
      <c r="AV67" s="282"/>
      <c r="AW67" s="283"/>
      <c r="AX67" s="282"/>
      <c r="AY67" s="283"/>
      <c r="AZ67" s="282"/>
      <c r="BA67" s="283"/>
      <c r="BB67" s="282"/>
      <c r="BC67" s="283"/>
      <c r="BD67" s="282"/>
      <c r="BE67" s="283"/>
      <c r="BF67" s="282"/>
      <c r="BG67" s="283"/>
      <c r="BH67" s="282"/>
      <c r="BI67" s="283"/>
      <c r="BJ67" s="282"/>
      <c r="BK67" s="283"/>
      <c r="BL67" s="282"/>
      <c r="BM67" s="283"/>
      <c r="BN67" s="282"/>
    </row>
    <row r="68" spans="1:66" x14ac:dyDescent="0.2">
      <c r="A68" s="10">
        <v>65</v>
      </c>
      <c r="B68" s="5" t="s">
        <v>132</v>
      </c>
      <c r="C68" s="5" t="s">
        <v>101</v>
      </c>
      <c r="D68" s="281" t="s">
        <v>102</v>
      </c>
      <c r="E68" s="283"/>
      <c r="F68" s="282"/>
      <c r="G68" s="283"/>
      <c r="H68" s="282"/>
      <c r="I68" s="283"/>
      <c r="J68" s="282"/>
      <c r="K68" s="283"/>
      <c r="L68" s="282"/>
      <c r="M68" s="283"/>
      <c r="N68" s="282"/>
      <c r="O68" s="283"/>
      <c r="P68" s="282"/>
      <c r="Q68" s="283"/>
      <c r="R68" s="282"/>
      <c r="S68" s="283"/>
      <c r="T68" s="282"/>
      <c r="U68" s="283"/>
      <c r="V68" s="282"/>
      <c r="W68" s="283"/>
      <c r="X68" s="282"/>
      <c r="Y68" s="283"/>
      <c r="Z68" s="282"/>
      <c r="AA68" s="283"/>
      <c r="AB68" s="282"/>
      <c r="AC68" s="283"/>
      <c r="AD68" s="282"/>
      <c r="AE68" s="283"/>
      <c r="AF68" s="282"/>
      <c r="AG68" s="283"/>
      <c r="AH68" s="282"/>
      <c r="AI68" s="283"/>
      <c r="AJ68" s="282"/>
      <c r="AK68" s="283"/>
      <c r="AL68" s="282"/>
      <c r="AM68" s="283"/>
      <c r="AN68" s="282"/>
      <c r="AO68" s="283"/>
      <c r="AP68" s="282"/>
      <c r="AQ68" s="283"/>
      <c r="AR68" s="282"/>
      <c r="AS68" s="283"/>
      <c r="AT68" s="282"/>
      <c r="AU68" s="283"/>
      <c r="AV68" s="282"/>
      <c r="AW68" s="283"/>
      <c r="AX68" s="282"/>
      <c r="AY68" s="283"/>
      <c r="AZ68" s="282"/>
      <c r="BA68" s="283"/>
      <c r="BB68" s="282"/>
      <c r="BC68" s="283"/>
      <c r="BD68" s="282"/>
      <c r="BE68" s="283"/>
      <c r="BF68" s="282"/>
      <c r="BG68" s="283"/>
      <c r="BH68" s="282"/>
      <c r="BI68" s="283"/>
      <c r="BJ68" s="282"/>
      <c r="BK68" s="283"/>
      <c r="BL68" s="282"/>
      <c r="BM68" s="283"/>
      <c r="BN68" s="282"/>
    </row>
    <row r="69" spans="1:66" x14ac:dyDescent="0.2">
      <c r="A69" s="10">
        <v>66</v>
      </c>
      <c r="B69" s="5" t="s">
        <v>132</v>
      </c>
      <c r="C69" s="5" t="s">
        <v>90</v>
      </c>
      <c r="D69" s="281">
        <v>2025</v>
      </c>
      <c r="E69" s="283"/>
      <c r="F69" s="282"/>
      <c r="G69" s="283"/>
      <c r="H69" s="282"/>
      <c r="I69" s="283"/>
      <c r="J69" s="282"/>
      <c r="K69" s="283"/>
      <c r="L69" s="282"/>
      <c r="M69" s="283"/>
      <c r="N69" s="282"/>
      <c r="O69" s="283"/>
      <c r="P69" s="282"/>
      <c r="Q69" s="283"/>
      <c r="R69" s="282"/>
      <c r="S69" s="283"/>
      <c r="T69" s="282"/>
      <c r="U69" s="283"/>
      <c r="V69" s="282"/>
      <c r="W69" s="283"/>
      <c r="X69" s="282"/>
      <c r="Y69" s="283"/>
      <c r="Z69" s="282"/>
      <c r="AA69" s="283"/>
      <c r="AB69" s="282"/>
      <c r="AC69" s="283"/>
      <c r="AD69" s="282"/>
      <c r="AE69" s="283"/>
      <c r="AF69" s="282"/>
      <c r="AG69" s="283"/>
      <c r="AH69" s="282"/>
      <c r="AI69" s="283"/>
      <c r="AJ69" s="282"/>
      <c r="AK69" s="283"/>
      <c r="AL69" s="282"/>
      <c r="AM69" s="283"/>
      <c r="AN69" s="282"/>
      <c r="AO69" s="283"/>
      <c r="AP69" s="282"/>
      <c r="AQ69" s="283"/>
      <c r="AR69" s="282"/>
      <c r="AS69" s="283"/>
      <c r="AT69" s="282"/>
      <c r="AU69" s="283"/>
      <c r="AV69" s="282"/>
      <c r="AW69" s="283"/>
      <c r="AX69" s="282"/>
      <c r="AY69" s="283"/>
      <c r="AZ69" s="282"/>
      <c r="BA69" s="283"/>
      <c r="BB69" s="282"/>
      <c r="BC69" s="283"/>
      <c r="BD69" s="282"/>
      <c r="BE69" s="283"/>
      <c r="BF69" s="282"/>
      <c r="BG69" s="283"/>
      <c r="BH69" s="282"/>
      <c r="BI69" s="283"/>
      <c r="BJ69" s="282"/>
      <c r="BK69" s="283"/>
      <c r="BL69" s="282"/>
      <c r="BM69" s="283"/>
      <c r="BN69" s="282"/>
    </row>
    <row r="70" spans="1:66" x14ac:dyDescent="0.2">
      <c r="A70" s="10">
        <v>67</v>
      </c>
      <c r="B70" s="5" t="s">
        <v>132</v>
      </c>
      <c r="C70" s="5" t="s">
        <v>90</v>
      </c>
      <c r="D70" s="281">
        <v>2030</v>
      </c>
      <c r="E70" s="283"/>
      <c r="F70" s="282"/>
      <c r="G70" s="283"/>
      <c r="H70" s="282"/>
      <c r="I70" s="283"/>
      <c r="J70" s="282"/>
      <c r="K70" s="283"/>
      <c r="L70" s="282"/>
      <c r="M70" s="283"/>
      <c r="N70" s="282"/>
      <c r="O70" s="283"/>
      <c r="P70" s="282"/>
      <c r="Q70" s="283"/>
      <c r="R70" s="282"/>
      <c r="S70" s="283"/>
      <c r="T70" s="282"/>
      <c r="U70" s="283"/>
      <c r="V70" s="282"/>
      <c r="W70" s="283"/>
      <c r="X70" s="282"/>
      <c r="Y70" s="283"/>
      <c r="Z70" s="282"/>
      <c r="AA70" s="283"/>
      <c r="AB70" s="282"/>
      <c r="AC70" s="283"/>
      <c r="AD70" s="282"/>
      <c r="AE70" s="283"/>
      <c r="AF70" s="282"/>
      <c r="AG70" s="283"/>
      <c r="AH70" s="282"/>
      <c r="AI70" s="283"/>
      <c r="AJ70" s="282"/>
      <c r="AK70" s="283"/>
      <c r="AL70" s="282"/>
      <c r="AM70" s="283"/>
      <c r="AN70" s="282"/>
      <c r="AO70" s="283"/>
      <c r="AP70" s="282"/>
      <c r="AQ70" s="283"/>
      <c r="AR70" s="282"/>
      <c r="AS70" s="283"/>
      <c r="AT70" s="282"/>
      <c r="AU70" s="283"/>
      <c r="AV70" s="282"/>
      <c r="AW70" s="283"/>
      <c r="AX70" s="282"/>
      <c r="AY70" s="283"/>
      <c r="AZ70" s="282"/>
      <c r="BA70" s="283"/>
      <c r="BB70" s="282"/>
      <c r="BC70" s="283"/>
      <c r="BD70" s="282"/>
      <c r="BE70" s="283"/>
      <c r="BF70" s="282"/>
      <c r="BG70" s="283"/>
      <c r="BH70" s="282"/>
      <c r="BI70" s="283"/>
      <c r="BJ70" s="282"/>
      <c r="BK70" s="283"/>
      <c r="BL70" s="282"/>
      <c r="BM70" s="283"/>
      <c r="BN70" s="282"/>
    </row>
    <row r="71" spans="1:66" x14ac:dyDescent="0.2">
      <c r="A71" s="10">
        <v>68</v>
      </c>
      <c r="B71" s="5" t="s">
        <v>132</v>
      </c>
      <c r="C71" s="5" t="s">
        <v>90</v>
      </c>
      <c r="D71" s="281">
        <v>2050</v>
      </c>
      <c r="E71" s="283"/>
      <c r="F71" s="282"/>
      <c r="G71" s="283"/>
      <c r="H71" s="282"/>
      <c r="I71" s="283"/>
      <c r="J71" s="282"/>
      <c r="K71" s="283"/>
      <c r="L71" s="282"/>
      <c r="M71" s="283"/>
      <c r="N71" s="282"/>
      <c r="O71" s="283"/>
      <c r="P71" s="282"/>
      <c r="Q71" s="283"/>
      <c r="R71" s="282"/>
      <c r="S71" s="283"/>
      <c r="T71" s="282"/>
      <c r="U71" s="283"/>
      <c r="V71" s="282"/>
      <c r="W71" s="283"/>
      <c r="X71" s="282"/>
      <c r="Y71" s="283"/>
      <c r="Z71" s="282"/>
      <c r="AA71" s="283"/>
      <c r="AB71" s="282"/>
      <c r="AC71" s="283"/>
      <c r="AD71" s="282"/>
      <c r="AE71" s="283"/>
      <c r="AF71" s="282"/>
      <c r="AG71" s="283"/>
      <c r="AH71" s="282"/>
      <c r="AI71" s="283"/>
      <c r="AJ71" s="282"/>
      <c r="AK71" s="283"/>
      <c r="AL71" s="282"/>
      <c r="AM71" s="283"/>
      <c r="AN71" s="282"/>
      <c r="AO71" s="283"/>
      <c r="AP71" s="282"/>
      <c r="AQ71" s="283"/>
      <c r="AR71" s="282"/>
      <c r="AS71" s="283"/>
      <c r="AT71" s="282"/>
      <c r="AU71" s="283"/>
      <c r="AV71" s="282"/>
      <c r="AW71" s="283"/>
      <c r="AX71" s="282"/>
      <c r="AY71" s="283"/>
      <c r="AZ71" s="282"/>
      <c r="BA71" s="283"/>
      <c r="BB71" s="282"/>
      <c r="BC71" s="283"/>
      <c r="BD71" s="282"/>
      <c r="BE71" s="283"/>
      <c r="BF71" s="282"/>
      <c r="BG71" s="283"/>
      <c r="BH71" s="282"/>
      <c r="BI71" s="283"/>
      <c r="BJ71" s="282"/>
      <c r="BK71" s="283"/>
      <c r="BL71" s="282"/>
      <c r="BM71" s="283"/>
      <c r="BN71" s="282"/>
    </row>
    <row r="72" spans="1:66" x14ac:dyDescent="0.2">
      <c r="A72" s="10">
        <v>69</v>
      </c>
      <c r="B72" s="5" t="s">
        <v>137</v>
      </c>
      <c r="C72" s="5" t="s">
        <v>90</v>
      </c>
      <c r="D72" s="281" t="s">
        <v>91</v>
      </c>
      <c r="E72" s="283"/>
      <c r="F72" s="282"/>
      <c r="G72" s="283"/>
      <c r="H72" s="282"/>
      <c r="I72" s="283"/>
      <c r="J72" s="282"/>
      <c r="K72" s="283"/>
      <c r="L72" s="282"/>
      <c r="M72" s="283"/>
      <c r="N72" s="282"/>
      <c r="O72" s="283"/>
      <c r="P72" s="282"/>
      <c r="Q72" s="283"/>
      <c r="R72" s="282"/>
      <c r="S72" s="283"/>
      <c r="T72" s="282"/>
      <c r="U72" s="283"/>
      <c r="V72" s="282"/>
      <c r="W72" s="283"/>
      <c r="X72" s="282"/>
      <c r="Y72" s="283"/>
      <c r="Z72" s="282"/>
      <c r="AA72" s="283"/>
      <c r="AB72" s="282"/>
      <c r="AC72" s="283"/>
      <c r="AD72" s="282"/>
      <c r="AE72" s="283"/>
      <c r="AF72" s="282"/>
      <c r="AG72" s="283"/>
      <c r="AH72" s="282"/>
      <c r="AI72" s="283"/>
      <c r="AJ72" s="282"/>
      <c r="AK72" s="283"/>
      <c r="AL72" s="282"/>
      <c r="AM72" s="283"/>
      <c r="AN72" s="282"/>
      <c r="AO72" s="283"/>
      <c r="AP72" s="282"/>
      <c r="AQ72" s="283"/>
      <c r="AR72" s="282"/>
      <c r="AS72" s="283"/>
      <c r="AT72" s="282"/>
      <c r="AU72" s="283"/>
      <c r="AV72" s="282"/>
      <c r="AW72" s="283"/>
      <c r="AX72" s="282"/>
      <c r="AY72" s="283"/>
      <c r="AZ72" s="282"/>
      <c r="BA72" s="283"/>
      <c r="BB72" s="282"/>
      <c r="BC72" s="283"/>
      <c r="BD72" s="282"/>
      <c r="BE72" s="283"/>
      <c r="BF72" s="282"/>
      <c r="BG72" s="283"/>
      <c r="BH72" s="282"/>
      <c r="BI72" s="283"/>
      <c r="BJ72" s="282"/>
      <c r="BK72" s="283"/>
      <c r="BL72" s="282"/>
      <c r="BM72" s="283"/>
      <c r="BN72" s="282"/>
    </row>
    <row r="73" spans="1:66" x14ac:dyDescent="0.2">
      <c r="A73" s="10">
        <v>70</v>
      </c>
      <c r="B73" s="5" t="s">
        <v>137</v>
      </c>
      <c r="C73" s="5" t="s">
        <v>90</v>
      </c>
      <c r="D73" s="281" t="s">
        <v>99</v>
      </c>
      <c r="E73" s="283"/>
      <c r="F73" s="282"/>
      <c r="G73" s="283"/>
      <c r="H73" s="282"/>
      <c r="I73" s="283"/>
      <c r="J73" s="282"/>
      <c r="K73" s="283"/>
      <c r="L73" s="282"/>
      <c r="M73" s="283"/>
      <c r="N73" s="282"/>
      <c r="O73" s="283"/>
      <c r="P73" s="282"/>
      <c r="Q73" s="283"/>
      <c r="R73" s="282"/>
      <c r="S73" s="283"/>
      <c r="T73" s="282"/>
      <c r="U73" s="283"/>
      <c r="V73" s="282"/>
      <c r="W73" s="283"/>
      <c r="X73" s="282"/>
      <c r="Y73" s="283"/>
      <c r="Z73" s="282"/>
      <c r="AA73" s="283"/>
      <c r="AB73" s="282"/>
      <c r="AC73" s="283"/>
      <c r="AD73" s="282"/>
      <c r="AE73" s="283"/>
      <c r="AF73" s="282"/>
      <c r="AG73" s="283"/>
      <c r="AH73" s="282"/>
      <c r="AI73" s="283"/>
      <c r="AJ73" s="282"/>
      <c r="AK73" s="283"/>
      <c r="AL73" s="282"/>
      <c r="AM73" s="283"/>
      <c r="AN73" s="282"/>
      <c r="AO73" s="283"/>
      <c r="AP73" s="282"/>
      <c r="AQ73" s="283"/>
      <c r="AR73" s="282"/>
      <c r="AS73" s="283"/>
      <c r="AT73" s="282"/>
      <c r="AU73" s="283"/>
      <c r="AV73" s="282"/>
      <c r="AW73" s="283"/>
      <c r="AX73" s="282"/>
      <c r="AY73" s="283"/>
      <c r="AZ73" s="282"/>
      <c r="BA73" s="283"/>
      <c r="BB73" s="282"/>
      <c r="BC73" s="283"/>
      <c r="BD73" s="282"/>
      <c r="BE73" s="283"/>
      <c r="BF73" s="282"/>
      <c r="BG73" s="283"/>
      <c r="BH73" s="282"/>
      <c r="BI73" s="283"/>
      <c r="BJ73" s="282"/>
      <c r="BK73" s="283"/>
      <c r="BL73" s="282"/>
      <c r="BM73" s="283"/>
      <c r="BN73" s="282"/>
    </row>
    <row r="74" spans="1:66" x14ac:dyDescent="0.2">
      <c r="A74" s="10">
        <v>71</v>
      </c>
      <c r="B74" s="5" t="s">
        <v>137</v>
      </c>
      <c r="C74" s="5" t="s">
        <v>90</v>
      </c>
      <c r="D74" s="281" t="s">
        <v>100</v>
      </c>
      <c r="E74" s="283"/>
      <c r="F74" s="282"/>
      <c r="G74" s="283"/>
      <c r="H74" s="282"/>
      <c r="I74" s="283"/>
      <c r="J74" s="282"/>
      <c r="K74" s="283"/>
      <c r="L74" s="282"/>
      <c r="M74" s="283"/>
      <c r="N74" s="282"/>
      <c r="O74" s="283"/>
      <c r="P74" s="282"/>
      <c r="Q74" s="283"/>
      <c r="R74" s="282"/>
      <c r="S74" s="283"/>
      <c r="T74" s="282"/>
      <c r="U74" s="283"/>
      <c r="V74" s="282"/>
      <c r="W74" s="283"/>
      <c r="X74" s="282"/>
      <c r="Y74" s="283"/>
      <c r="Z74" s="282"/>
      <c r="AA74" s="283"/>
      <c r="AB74" s="282"/>
      <c r="AC74" s="283"/>
      <c r="AD74" s="282"/>
      <c r="AE74" s="283"/>
      <c r="AF74" s="282"/>
      <c r="AG74" s="283"/>
      <c r="AH74" s="282"/>
      <c r="AI74" s="283"/>
      <c r="AJ74" s="282"/>
      <c r="AK74" s="283"/>
      <c r="AL74" s="282"/>
      <c r="AM74" s="283"/>
      <c r="AN74" s="282"/>
      <c r="AO74" s="283"/>
      <c r="AP74" s="282"/>
      <c r="AQ74" s="283"/>
      <c r="AR74" s="282"/>
      <c r="AS74" s="283"/>
      <c r="AT74" s="282"/>
      <c r="AU74" s="283"/>
      <c r="AV74" s="282"/>
      <c r="AW74" s="283"/>
      <c r="AX74" s="282"/>
      <c r="AY74" s="283"/>
      <c r="AZ74" s="282"/>
      <c r="BA74" s="283"/>
      <c r="BB74" s="282"/>
      <c r="BC74" s="283"/>
      <c r="BD74" s="282"/>
      <c r="BE74" s="283"/>
      <c r="BF74" s="282"/>
      <c r="BG74" s="283"/>
      <c r="BH74" s="282"/>
      <c r="BI74" s="283"/>
      <c r="BJ74" s="282"/>
      <c r="BK74" s="283"/>
      <c r="BL74" s="282"/>
      <c r="BM74" s="283"/>
      <c r="BN74" s="282"/>
    </row>
    <row r="75" spans="1:66" x14ac:dyDescent="0.2">
      <c r="A75" s="10">
        <v>72</v>
      </c>
      <c r="B75" s="5" t="s">
        <v>137</v>
      </c>
      <c r="C75" s="5" t="s">
        <v>101</v>
      </c>
      <c r="D75" s="281" t="s">
        <v>102</v>
      </c>
      <c r="E75" s="283"/>
      <c r="F75" s="282"/>
      <c r="G75" s="283"/>
      <c r="H75" s="282"/>
      <c r="I75" s="283"/>
      <c r="J75" s="282"/>
      <c r="K75" s="283"/>
      <c r="L75" s="282"/>
      <c r="M75" s="283"/>
      <c r="N75" s="282"/>
      <c r="O75" s="283"/>
      <c r="P75" s="282"/>
      <c r="Q75" s="283"/>
      <c r="R75" s="282"/>
      <c r="S75" s="283"/>
      <c r="T75" s="282"/>
      <c r="U75" s="283"/>
      <c r="V75" s="282"/>
      <c r="W75" s="283"/>
      <c r="X75" s="282"/>
      <c r="Y75" s="283"/>
      <c r="Z75" s="282"/>
      <c r="AA75" s="283"/>
      <c r="AB75" s="282"/>
      <c r="AC75" s="283"/>
      <c r="AD75" s="282"/>
      <c r="AE75" s="283"/>
      <c r="AF75" s="282"/>
      <c r="AG75" s="283"/>
      <c r="AH75" s="282"/>
      <c r="AI75" s="283"/>
      <c r="AJ75" s="282"/>
      <c r="AK75" s="283"/>
      <c r="AL75" s="282"/>
      <c r="AM75" s="283"/>
      <c r="AN75" s="282"/>
      <c r="AO75" s="283"/>
      <c r="AP75" s="282"/>
      <c r="AQ75" s="283"/>
      <c r="AR75" s="282"/>
      <c r="AS75" s="283"/>
      <c r="AT75" s="282"/>
      <c r="AU75" s="283"/>
      <c r="AV75" s="282"/>
      <c r="AW75" s="283"/>
      <c r="AX75" s="282"/>
      <c r="AY75" s="283"/>
      <c r="AZ75" s="282"/>
      <c r="BA75" s="283"/>
      <c r="BB75" s="282"/>
      <c r="BC75" s="283"/>
      <c r="BD75" s="282"/>
      <c r="BE75" s="283"/>
      <c r="BF75" s="282"/>
      <c r="BG75" s="283"/>
      <c r="BH75" s="282"/>
      <c r="BI75" s="283"/>
      <c r="BJ75" s="282"/>
      <c r="BK75" s="283"/>
      <c r="BL75" s="282"/>
      <c r="BM75" s="283"/>
      <c r="BN75" s="282"/>
    </row>
    <row r="76" spans="1:66" x14ac:dyDescent="0.2">
      <c r="A76" s="10">
        <v>73</v>
      </c>
      <c r="B76" s="5" t="s">
        <v>137</v>
      </c>
      <c r="C76" s="5" t="s">
        <v>90</v>
      </c>
      <c r="D76" s="281">
        <v>2025</v>
      </c>
      <c r="E76" s="283"/>
      <c r="F76" s="282"/>
      <c r="G76" s="283"/>
      <c r="H76" s="282"/>
      <c r="I76" s="283"/>
      <c r="J76" s="282"/>
      <c r="K76" s="283"/>
      <c r="L76" s="282"/>
      <c r="M76" s="283"/>
      <c r="N76" s="282"/>
      <c r="O76" s="283"/>
      <c r="P76" s="282"/>
      <c r="Q76" s="283"/>
      <c r="R76" s="282"/>
      <c r="S76" s="283"/>
      <c r="T76" s="282"/>
      <c r="U76" s="283"/>
      <c r="V76" s="282"/>
      <c r="W76" s="283"/>
      <c r="X76" s="282"/>
      <c r="Y76" s="283"/>
      <c r="Z76" s="282"/>
      <c r="AA76" s="283"/>
      <c r="AB76" s="282"/>
      <c r="AC76" s="283"/>
      <c r="AD76" s="282"/>
      <c r="AE76" s="283"/>
      <c r="AF76" s="282"/>
      <c r="AG76" s="283"/>
      <c r="AH76" s="282"/>
      <c r="AI76" s="283"/>
      <c r="AJ76" s="282"/>
      <c r="AK76" s="283"/>
      <c r="AL76" s="282"/>
      <c r="AM76" s="283"/>
      <c r="AN76" s="282"/>
      <c r="AO76" s="283"/>
      <c r="AP76" s="282"/>
      <c r="AQ76" s="283"/>
      <c r="AR76" s="282"/>
      <c r="AS76" s="283"/>
      <c r="AT76" s="282"/>
      <c r="AU76" s="283"/>
      <c r="AV76" s="282"/>
      <c r="AW76" s="283"/>
      <c r="AX76" s="282"/>
      <c r="AY76" s="283"/>
      <c r="AZ76" s="282"/>
      <c r="BA76" s="283"/>
      <c r="BB76" s="282"/>
      <c r="BC76" s="283"/>
      <c r="BD76" s="282"/>
      <c r="BE76" s="283"/>
      <c r="BF76" s="282"/>
      <c r="BG76" s="283"/>
      <c r="BH76" s="282"/>
      <c r="BI76" s="283"/>
      <c r="BJ76" s="282"/>
      <c r="BK76" s="283"/>
      <c r="BL76" s="282"/>
      <c r="BM76" s="283"/>
      <c r="BN76" s="282"/>
    </row>
    <row r="77" spans="1:66" x14ac:dyDescent="0.2">
      <c r="A77" s="10">
        <v>74</v>
      </c>
      <c r="B77" s="5" t="s">
        <v>137</v>
      </c>
      <c r="C77" s="5" t="s">
        <v>90</v>
      </c>
      <c r="D77" s="281">
        <v>2030</v>
      </c>
      <c r="E77" s="283"/>
      <c r="F77" s="282"/>
      <c r="G77" s="283"/>
      <c r="H77" s="282"/>
      <c r="I77" s="283"/>
      <c r="J77" s="282"/>
      <c r="K77" s="283"/>
      <c r="L77" s="282"/>
      <c r="M77" s="283"/>
      <c r="N77" s="282"/>
      <c r="O77" s="283"/>
      <c r="P77" s="282"/>
      <c r="Q77" s="283"/>
      <c r="R77" s="282"/>
      <c r="S77" s="283"/>
      <c r="T77" s="282"/>
      <c r="U77" s="283"/>
      <c r="V77" s="282"/>
      <c r="W77" s="283"/>
      <c r="X77" s="282"/>
      <c r="Y77" s="283"/>
      <c r="Z77" s="282"/>
      <c r="AA77" s="283"/>
      <c r="AB77" s="282"/>
      <c r="AC77" s="283"/>
      <c r="AD77" s="282"/>
      <c r="AE77" s="283"/>
      <c r="AF77" s="282"/>
      <c r="AG77" s="283"/>
      <c r="AH77" s="282"/>
      <c r="AI77" s="283"/>
      <c r="AJ77" s="282"/>
      <c r="AK77" s="283"/>
      <c r="AL77" s="282"/>
      <c r="AM77" s="283"/>
      <c r="AN77" s="282"/>
      <c r="AO77" s="283"/>
      <c r="AP77" s="282"/>
      <c r="AQ77" s="283"/>
      <c r="AR77" s="282"/>
      <c r="AS77" s="283"/>
      <c r="AT77" s="282"/>
      <c r="AU77" s="283"/>
      <c r="AV77" s="282"/>
      <c r="AW77" s="283"/>
      <c r="AX77" s="282"/>
      <c r="AY77" s="283"/>
      <c r="AZ77" s="282"/>
      <c r="BA77" s="283"/>
      <c r="BB77" s="282"/>
      <c r="BC77" s="283"/>
      <c r="BD77" s="282"/>
      <c r="BE77" s="283"/>
      <c r="BF77" s="282"/>
      <c r="BG77" s="283"/>
      <c r="BH77" s="282"/>
      <c r="BI77" s="283"/>
      <c r="BJ77" s="282"/>
      <c r="BK77" s="283"/>
      <c r="BL77" s="282"/>
      <c r="BM77" s="283"/>
      <c r="BN77" s="282"/>
    </row>
    <row r="78" spans="1:66" x14ac:dyDescent="0.2">
      <c r="A78" s="10">
        <v>75</v>
      </c>
      <c r="B78" s="5" t="s">
        <v>137</v>
      </c>
      <c r="C78" s="5" t="s">
        <v>90</v>
      </c>
      <c r="D78" s="281">
        <v>2050</v>
      </c>
      <c r="E78" s="283"/>
      <c r="F78" s="282"/>
      <c r="G78" s="283"/>
      <c r="H78" s="282"/>
      <c r="I78" s="283"/>
      <c r="J78" s="282"/>
      <c r="K78" s="283"/>
      <c r="L78" s="282"/>
      <c r="M78" s="283"/>
      <c r="N78" s="282"/>
      <c r="O78" s="283"/>
      <c r="P78" s="282"/>
      <c r="Q78" s="283"/>
      <c r="R78" s="282"/>
      <c r="S78" s="283"/>
      <c r="T78" s="282"/>
      <c r="U78" s="283"/>
      <c r="V78" s="282"/>
      <c r="W78" s="283"/>
      <c r="X78" s="282"/>
      <c r="Y78" s="283"/>
      <c r="Z78" s="282"/>
      <c r="AA78" s="283"/>
      <c r="AB78" s="282"/>
      <c r="AC78" s="283"/>
      <c r="AD78" s="282"/>
      <c r="AE78" s="283"/>
      <c r="AF78" s="282"/>
      <c r="AG78" s="283"/>
      <c r="AH78" s="282"/>
      <c r="AI78" s="283"/>
      <c r="AJ78" s="282"/>
      <c r="AK78" s="283"/>
      <c r="AL78" s="282"/>
      <c r="AM78" s="283"/>
      <c r="AN78" s="282"/>
      <c r="AO78" s="283"/>
      <c r="AP78" s="282"/>
      <c r="AQ78" s="283"/>
      <c r="AR78" s="282"/>
      <c r="AS78" s="283"/>
      <c r="AT78" s="282"/>
      <c r="AU78" s="283"/>
      <c r="AV78" s="282"/>
      <c r="AW78" s="283"/>
      <c r="AX78" s="282"/>
      <c r="AY78" s="283"/>
      <c r="AZ78" s="282"/>
      <c r="BA78" s="283"/>
      <c r="BB78" s="282"/>
      <c r="BC78" s="283"/>
      <c r="BD78" s="282"/>
      <c r="BE78" s="283"/>
      <c r="BF78" s="282"/>
      <c r="BG78" s="283"/>
      <c r="BH78" s="282"/>
      <c r="BI78" s="283"/>
      <c r="BJ78" s="282"/>
      <c r="BK78" s="283"/>
      <c r="BL78" s="282"/>
      <c r="BM78" s="283"/>
      <c r="BN78" s="282"/>
    </row>
    <row r="79" spans="1:66" x14ac:dyDescent="0.2">
      <c r="A79" s="10">
        <v>76</v>
      </c>
      <c r="B79" s="5" t="s">
        <v>138</v>
      </c>
      <c r="C79" s="5" t="s">
        <v>90</v>
      </c>
      <c r="D79" s="281" t="s">
        <v>91</v>
      </c>
      <c r="E79" s="283"/>
      <c r="F79" s="282"/>
      <c r="G79" s="283"/>
      <c r="H79" s="282"/>
      <c r="I79" s="283"/>
      <c r="J79" s="282"/>
      <c r="K79" s="283"/>
      <c r="L79" s="282"/>
      <c r="M79" s="283"/>
      <c r="N79" s="282"/>
      <c r="O79" s="283"/>
      <c r="P79" s="282"/>
      <c r="Q79" s="283"/>
      <c r="R79" s="282"/>
      <c r="S79" s="283"/>
      <c r="T79" s="282"/>
      <c r="U79" s="283"/>
      <c r="V79" s="282"/>
      <c r="W79" s="283"/>
      <c r="X79" s="282"/>
      <c r="Y79" s="283"/>
      <c r="Z79" s="282"/>
      <c r="AA79" s="283"/>
      <c r="AB79" s="282"/>
      <c r="AC79" s="283"/>
      <c r="AD79" s="282"/>
      <c r="AE79" s="283"/>
      <c r="AF79" s="282"/>
      <c r="AG79" s="283"/>
      <c r="AH79" s="282"/>
      <c r="AI79" s="283"/>
      <c r="AJ79" s="282"/>
      <c r="AK79" s="283"/>
      <c r="AL79" s="282"/>
      <c r="AM79" s="283"/>
      <c r="AN79" s="282"/>
      <c r="AO79" s="283"/>
      <c r="AP79" s="282"/>
      <c r="AQ79" s="283"/>
      <c r="AR79" s="282"/>
      <c r="AS79" s="283"/>
      <c r="AT79" s="282"/>
      <c r="AU79" s="283"/>
      <c r="AV79" s="282"/>
      <c r="AW79" s="283"/>
      <c r="AX79" s="282"/>
      <c r="AY79" s="283"/>
      <c r="AZ79" s="282"/>
      <c r="BA79" s="283"/>
      <c r="BB79" s="282"/>
      <c r="BC79" s="283"/>
      <c r="BD79" s="282"/>
      <c r="BE79" s="283"/>
      <c r="BF79" s="282"/>
      <c r="BG79" s="283"/>
      <c r="BH79" s="282"/>
      <c r="BI79" s="283"/>
      <c r="BJ79" s="282"/>
      <c r="BK79" s="283"/>
      <c r="BL79" s="282"/>
      <c r="BM79" s="283"/>
      <c r="BN79" s="282"/>
    </row>
    <row r="80" spans="1:66" x14ac:dyDescent="0.2">
      <c r="A80" s="10">
        <v>77</v>
      </c>
      <c r="B80" s="5" t="s">
        <v>138</v>
      </c>
      <c r="C80" s="5" t="s">
        <v>90</v>
      </c>
      <c r="D80" s="281" t="s">
        <v>99</v>
      </c>
      <c r="E80" s="283"/>
      <c r="F80" s="282"/>
      <c r="G80" s="283"/>
      <c r="H80" s="282"/>
      <c r="I80" s="283"/>
      <c r="J80" s="282"/>
      <c r="K80" s="283"/>
      <c r="L80" s="282"/>
      <c r="M80" s="283"/>
      <c r="N80" s="282"/>
      <c r="O80" s="283"/>
      <c r="P80" s="282"/>
      <c r="Q80" s="283"/>
      <c r="R80" s="282"/>
      <c r="S80" s="283"/>
      <c r="T80" s="282"/>
      <c r="U80" s="283"/>
      <c r="V80" s="282"/>
      <c r="W80" s="283"/>
      <c r="X80" s="282"/>
      <c r="Y80" s="283"/>
      <c r="Z80" s="282"/>
      <c r="AA80" s="283"/>
      <c r="AB80" s="282"/>
      <c r="AC80" s="283"/>
      <c r="AD80" s="282"/>
      <c r="AE80" s="283"/>
      <c r="AF80" s="282"/>
      <c r="AG80" s="283"/>
      <c r="AH80" s="282"/>
      <c r="AI80" s="283"/>
      <c r="AJ80" s="282"/>
      <c r="AK80" s="283"/>
      <c r="AL80" s="282"/>
      <c r="AM80" s="283"/>
      <c r="AN80" s="282"/>
      <c r="AO80" s="283"/>
      <c r="AP80" s="282"/>
      <c r="AQ80" s="283"/>
      <c r="AR80" s="282"/>
      <c r="AS80" s="283"/>
      <c r="AT80" s="282"/>
      <c r="AU80" s="283"/>
      <c r="AV80" s="282"/>
      <c r="AW80" s="283"/>
      <c r="AX80" s="282"/>
      <c r="AY80" s="283"/>
      <c r="AZ80" s="282"/>
      <c r="BA80" s="283"/>
      <c r="BB80" s="282"/>
      <c r="BC80" s="283"/>
      <c r="BD80" s="282"/>
      <c r="BE80" s="283"/>
      <c r="BF80" s="282"/>
      <c r="BG80" s="283"/>
      <c r="BH80" s="282"/>
      <c r="BI80" s="283"/>
      <c r="BJ80" s="282"/>
      <c r="BK80" s="283"/>
      <c r="BL80" s="282"/>
      <c r="BM80" s="283"/>
      <c r="BN80" s="282"/>
    </row>
    <row r="81" spans="1:66" x14ac:dyDescent="0.2">
      <c r="A81" s="10">
        <v>78</v>
      </c>
      <c r="B81" s="5" t="s">
        <v>138</v>
      </c>
      <c r="C81" s="5" t="s">
        <v>90</v>
      </c>
      <c r="D81" s="281" t="s">
        <v>100</v>
      </c>
      <c r="E81" s="283"/>
      <c r="F81" s="282"/>
      <c r="G81" s="283"/>
      <c r="H81" s="282"/>
      <c r="I81" s="283"/>
      <c r="J81" s="282"/>
      <c r="K81" s="283"/>
      <c r="L81" s="282"/>
      <c r="M81" s="283"/>
      <c r="N81" s="282"/>
      <c r="O81" s="283"/>
      <c r="P81" s="282"/>
      <c r="Q81" s="283"/>
      <c r="R81" s="282"/>
      <c r="S81" s="283"/>
      <c r="T81" s="282"/>
      <c r="U81" s="283"/>
      <c r="V81" s="282"/>
      <c r="W81" s="283"/>
      <c r="X81" s="282"/>
      <c r="Y81" s="283"/>
      <c r="Z81" s="282"/>
      <c r="AA81" s="283"/>
      <c r="AB81" s="282"/>
      <c r="AC81" s="283"/>
      <c r="AD81" s="282"/>
      <c r="AE81" s="283"/>
      <c r="AF81" s="282"/>
      <c r="AG81" s="283"/>
      <c r="AH81" s="282"/>
      <c r="AI81" s="283"/>
      <c r="AJ81" s="282"/>
      <c r="AK81" s="283"/>
      <c r="AL81" s="282"/>
      <c r="AM81" s="283"/>
      <c r="AN81" s="282"/>
      <c r="AO81" s="283"/>
      <c r="AP81" s="282"/>
      <c r="AQ81" s="283"/>
      <c r="AR81" s="282"/>
      <c r="AS81" s="283"/>
      <c r="AT81" s="282"/>
      <c r="AU81" s="283"/>
      <c r="AV81" s="282"/>
      <c r="AW81" s="283"/>
      <c r="AX81" s="282"/>
      <c r="AY81" s="283"/>
      <c r="AZ81" s="282"/>
      <c r="BA81" s="283"/>
      <c r="BB81" s="282"/>
      <c r="BC81" s="283"/>
      <c r="BD81" s="282"/>
      <c r="BE81" s="283"/>
      <c r="BF81" s="282"/>
      <c r="BG81" s="283"/>
      <c r="BH81" s="282"/>
      <c r="BI81" s="283"/>
      <c r="BJ81" s="282"/>
      <c r="BK81" s="283"/>
      <c r="BL81" s="282"/>
      <c r="BM81" s="283"/>
      <c r="BN81" s="282"/>
    </row>
    <row r="82" spans="1:66" x14ac:dyDescent="0.2">
      <c r="A82" s="10">
        <v>79</v>
      </c>
      <c r="B82" s="5" t="s">
        <v>138</v>
      </c>
      <c r="C82" s="5" t="s">
        <v>101</v>
      </c>
      <c r="D82" s="281" t="s">
        <v>102</v>
      </c>
      <c r="E82" s="283"/>
      <c r="F82" s="282"/>
      <c r="G82" s="283"/>
      <c r="H82" s="282"/>
      <c r="I82" s="283"/>
      <c r="J82" s="282"/>
      <c r="K82" s="283"/>
      <c r="L82" s="282"/>
      <c r="M82" s="283"/>
      <c r="N82" s="282"/>
      <c r="O82" s="283"/>
      <c r="P82" s="282"/>
      <c r="Q82" s="283"/>
      <c r="R82" s="282"/>
      <c r="S82" s="283"/>
      <c r="T82" s="282"/>
      <c r="U82" s="283"/>
      <c r="V82" s="282"/>
      <c r="W82" s="283"/>
      <c r="X82" s="282"/>
      <c r="Y82" s="283"/>
      <c r="Z82" s="282"/>
      <c r="AA82" s="283"/>
      <c r="AB82" s="282"/>
      <c r="AC82" s="283"/>
      <c r="AD82" s="282"/>
      <c r="AE82" s="283"/>
      <c r="AF82" s="282"/>
      <c r="AG82" s="283"/>
      <c r="AH82" s="282"/>
      <c r="AI82" s="283"/>
      <c r="AJ82" s="282"/>
      <c r="AK82" s="283"/>
      <c r="AL82" s="282"/>
      <c r="AM82" s="283"/>
      <c r="AN82" s="282"/>
      <c r="AO82" s="283"/>
      <c r="AP82" s="282"/>
      <c r="AQ82" s="283"/>
      <c r="AR82" s="282"/>
      <c r="AS82" s="283"/>
      <c r="AT82" s="282"/>
      <c r="AU82" s="283"/>
      <c r="AV82" s="282"/>
      <c r="AW82" s="283"/>
      <c r="AX82" s="282"/>
      <c r="AY82" s="283"/>
      <c r="AZ82" s="282"/>
      <c r="BA82" s="283"/>
      <c r="BB82" s="282"/>
      <c r="BC82" s="283"/>
      <c r="BD82" s="282"/>
      <c r="BE82" s="283"/>
      <c r="BF82" s="282"/>
      <c r="BG82" s="283"/>
      <c r="BH82" s="282"/>
      <c r="BI82" s="283"/>
      <c r="BJ82" s="282"/>
      <c r="BK82" s="283"/>
      <c r="BL82" s="282"/>
      <c r="BM82" s="283"/>
      <c r="BN82" s="282"/>
    </row>
    <row r="83" spans="1:66" x14ac:dyDescent="0.2">
      <c r="A83" s="10">
        <v>80</v>
      </c>
      <c r="B83" s="5" t="s">
        <v>138</v>
      </c>
      <c r="C83" s="5" t="s">
        <v>90</v>
      </c>
      <c r="D83" s="281">
        <v>2025</v>
      </c>
      <c r="E83" s="283"/>
      <c r="F83" s="282"/>
      <c r="G83" s="283"/>
      <c r="H83" s="282"/>
      <c r="I83" s="283"/>
      <c r="J83" s="282"/>
      <c r="K83" s="283"/>
      <c r="L83" s="282"/>
      <c r="M83" s="283"/>
      <c r="N83" s="282"/>
      <c r="O83" s="283"/>
      <c r="P83" s="282"/>
      <c r="Q83" s="283"/>
      <c r="R83" s="282"/>
      <c r="S83" s="283"/>
      <c r="T83" s="282"/>
      <c r="U83" s="283"/>
      <c r="V83" s="282"/>
      <c r="W83" s="283"/>
      <c r="X83" s="282"/>
      <c r="Y83" s="283"/>
      <c r="Z83" s="282"/>
      <c r="AA83" s="283"/>
      <c r="AB83" s="282"/>
      <c r="AC83" s="283"/>
      <c r="AD83" s="282"/>
      <c r="AE83" s="283"/>
      <c r="AF83" s="282"/>
      <c r="AG83" s="283"/>
      <c r="AH83" s="282"/>
      <c r="AI83" s="283"/>
      <c r="AJ83" s="282"/>
      <c r="AK83" s="283"/>
      <c r="AL83" s="282"/>
      <c r="AM83" s="283"/>
      <c r="AN83" s="282"/>
      <c r="AO83" s="283"/>
      <c r="AP83" s="282"/>
      <c r="AQ83" s="283"/>
      <c r="AR83" s="282"/>
      <c r="AS83" s="283"/>
      <c r="AT83" s="282"/>
      <c r="AU83" s="283"/>
      <c r="AV83" s="282"/>
      <c r="AW83" s="283"/>
      <c r="AX83" s="282"/>
      <c r="AY83" s="283"/>
      <c r="AZ83" s="282"/>
      <c r="BA83" s="283"/>
      <c r="BB83" s="282"/>
      <c r="BC83" s="283"/>
      <c r="BD83" s="282"/>
      <c r="BE83" s="283"/>
      <c r="BF83" s="282"/>
      <c r="BG83" s="283"/>
      <c r="BH83" s="282"/>
      <c r="BI83" s="283"/>
      <c r="BJ83" s="282"/>
      <c r="BK83" s="283"/>
      <c r="BL83" s="282"/>
      <c r="BM83" s="283"/>
      <c r="BN83" s="282"/>
    </row>
    <row r="84" spans="1:66" x14ac:dyDescent="0.2">
      <c r="A84" s="10">
        <v>81</v>
      </c>
      <c r="B84" s="5" t="s">
        <v>138</v>
      </c>
      <c r="C84" s="5" t="s">
        <v>90</v>
      </c>
      <c r="D84" s="281">
        <v>2030</v>
      </c>
      <c r="E84" s="283"/>
      <c r="F84" s="282"/>
      <c r="G84" s="283"/>
      <c r="H84" s="282"/>
      <c r="I84" s="283"/>
      <c r="J84" s="282"/>
      <c r="K84" s="283"/>
      <c r="L84" s="282"/>
      <c r="M84" s="283"/>
      <c r="N84" s="282"/>
      <c r="O84" s="283"/>
      <c r="P84" s="282"/>
      <c r="Q84" s="283"/>
      <c r="R84" s="282"/>
      <c r="S84" s="283"/>
      <c r="T84" s="282"/>
      <c r="U84" s="283"/>
      <c r="V84" s="282"/>
      <c r="W84" s="283"/>
      <c r="X84" s="282"/>
      <c r="Y84" s="283"/>
      <c r="Z84" s="282"/>
      <c r="AA84" s="283"/>
      <c r="AB84" s="282"/>
      <c r="AC84" s="283"/>
      <c r="AD84" s="282"/>
      <c r="AE84" s="283"/>
      <c r="AF84" s="282"/>
      <c r="AG84" s="283"/>
      <c r="AH84" s="282"/>
      <c r="AI84" s="283"/>
      <c r="AJ84" s="282"/>
      <c r="AK84" s="283"/>
      <c r="AL84" s="282"/>
      <c r="AM84" s="283"/>
      <c r="AN84" s="282"/>
      <c r="AO84" s="283"/>
      <c r="AP84" s="282"/>
      <c r="AQ84" s="283"/>
      <c r="AR84" s="282"/>
      <c r="AS84" s="283"/>
      <c r="AT84" s="282"/>
      <c r="AU84" s="283"/>
      <c r="AV84" s="282"/>
      <c r="AW84" s="283"/>
      <c r="AX84" s="282"/>
      <c r="AY84" s="283"/>
      <c r="AZ84" s="282"/>
      <c r="BA84" s="283"/>
      <c r="BB84" s="282"/>
      <c r="BC84" s="283"/>
      <c r="BD84" s="282"/>
      <c r="BE84" s="283"/>
      <c r="BF84" s="282"/>
      <c r="BG84" s="283"/>
      <c r="BH84" s="282"/>
      <c r="BI84" s="283"/>
      <c r="BJ84" s="282"/>
      <c r="BK84" s="283"/>
      <c r="BL84" s="282"/>
      <c r="BM84" s="283"/>
      <c r="BN84" s="282"/>
    </row>
    <row r="85" spans="1:66" x14ac:dyDescent="0.2">
      <c r="A85" s="10">
        <v>82</v>
      </c>
      <c r="B85" s="5" t="s">
        <v>138</v>
      </c>
      <c r="C85" s="5" t="s">
        <v>90</v>
      </c>
      <c r="D85" s="281">
        <v>2050</v>
      </c>
      <c r="E85" s="283"/>
      <c r="F85" s="282"/>
      <c r="G85" s="283"/>
      <c r="H85" s="282"/>
      <c r="I85" s="283"/>
      <c r="J85" s="282"/>
      <c r="K85" s="283"/>
      <c r="L85" s="282"/>
      <c r="M85" s="283"/>
      <c r="N85" s="282"/>
      <c r="O85" s="283"/>
      <c r="P85" s="282"/>
      <c r="Q85" s="283"/>
      <c r="R85" s="282"/>
      <c r="S85" s="283"/>
      <c r="T85" s="282"/>
      <c r="U85" s="283"/>
      <c r="V85" s="282"/>
      <c r="W85" s="283"/>
      <c r="X85" s="282"/>
      <c r="Y85" s="283"/>
      <c r="Z85" s="282"/>
      <c r="AA85" s="283"/>
      <c r="AB85" s="282"/>
      <c r="AC85" s="283"/>
      <c r="AD85" s="282"/>
      <c r="AE85" s="283"/>
      <c r="AF85" s="282"/>
      <c r="AG85" s="283"/>
      <c r="AH85" s="282"/>
      <c r="AI85" s="283"/>
      <c r="AJ85" s="282"/>
      <c r="AK85" s="283"/>
      <c r="AL85" s="282"/>
      <c r="AM85" s="283"/>
      <c r="AN85" s="282"/>
      <c r="AO85" s="283"/>
      <c r="AP85" s="282"/>
      <c r="AQ85" s="283"/>
      <c r="AR85" s="282"/>
      <c r="AS85" s="283"/>
      <c r="AT85" s="282"/>
      <c r="AU85" s="283"/>
      <c r="AV85" s="282"/>
      <c r="AW85" s="283"/>
      <c r="AX85" s="282"/>
      <c r="AY85" s="283"/>
      <c r="AZ85" s="282"/>
      <c r="BA85" s="283"/>
      <c r="BB85" s="282"/>
      <c r="BC85" s="283"/>
      <c r="BD85" s="282"/>
      <c r="BE85" s="283"/>
      <c r="BF85" s="282"/>
      <c r="BG85" s="283"/>
      <c r="BH85" s="282"/>
      <c r="BI85" s="283"/>
      <c r="BJ85" s="282"/>
      <c r="BK85" s="283"/>
      <c r="BL85" s="282"/>
      <c r="BM85" s="283"/>
      <c r="BN85" s="282"/>
    </row>
    <row r="86" spans="1:66" x14ac:dyDescent="0.2">
      <c r="A86" s="10">
        <v>83</v>
      </c>
      <c r="B86" s="5" t="s">
        <v>139</v>
      </c>
      <c r="C86" s="5" t="s">
        <v>90</v>
      </c>
      <c r="D86" s="281" t="s">
        <v>91</v>
      </c>
      <c r="E86" s="283"/>
      <c r="F86" s="282"/>
      <c r="G86" s="283"/>
      <c r="H86" s="282"/>
      <c r="I86" s="283"/>
      <c r="J86" s="282"/>
      <c r="K86" s="283"/>
      <c r="L86" s="282"/>
      <c r="M86" s="283"/>
      <c r="N86" s="282"/>
      <c r="O86" s="283"/>
      <c r="P86" s="282"/>
      <c r="Q86" s="283"/>
      <c r="R86" s="282"/>
      <c r="S86" s="283"/>
      <c r="T86" s="282"/>
      <c r="U86" s="283"/>
      <c r="V86" s="282"/>
      <c r="W86" s="283"/>
      <c r="X86" s="282"/>
      <c r="Y86" s="283"/>
      <c r="Z86" s="282"/>
      <c r="AA86" s="283"/>
      <c r="AB86" s="282"/>
      <c r="AC86" s="283"/>
      <c r="AD86" s="282"/>
      <c r="AE86" s="283"/>
      <c r="AF86" s="282"/>
      <c r="AG86" s="283"/>
      <c r="AH86" s="282"/>
      <c r="AI86" s="283"/>
      <c r="AJ86" s="282"/>
      <c r="AK86" s="283"/>
      <c r="AL86" s="282"/>
      <c r="AM86" s="283"/>
      <c r="AN86" s="282"/>
      <c r="AO86" s="283"/>
      <c r="AP86" s="282"/>
      <c r="AQ86" s="283"/>
      <c r="AR86" s="282"/>
      <c r="AS86" s="283"/>
      <c r="AT86" s="282"/>
      <c r="AU86" s="283"/>
      <c r="AV86" s="282"/>
      <c r="AW86" s="283"/>
      <c r="AX86" s="282"/>
      <c r="AY86" s="283"/>
      <c r="AZ86" s="282"/>
      <c r="BA86" s="283"/>
      <c r="BB86" s="282"/>
      <c r="BC86" s="283"/>
      <c r="BD86" s="282"/>
      <c r="BE86" s="283"/>
      <c r="BF86" s="282"/>
      <c r="BG86" s="283"/>
      <c r="BH86" s="282"/>
      <c r="BI86" s="283"/>
      <c r="BJ86" s="282"/>
      <c r="BK86" s="283"/>
      <c r="BL86" s="282"/>
      <c r="BM86" s="283"/>
      <c r="BN86" s="282"/>
    </row>
    <row r="87" spans="1:66" x14ac:dyDescent="0.2">
      <c r="A87" s="10">
        <v>84</v>
      </c>
      <c r="B87" s="5" t="s">
        <v>139</v>
      </c>
      <c r="C87" s="5" t="s">
        <v>90</v>
      </c>
      <c r="D87" s="281" t="s">
        <v>99</v>
      </c>
      <c r="E87" s="283"/>
      <c r="F87" s="282"/>
      <c r="G87" s="283"/>
      <c r="H87" s="282"/>
      <c r="I87" s="283"/>
      <c r="J87" s="282"/>
      <c r="K87" s="283"/>
      <c r="L87" s="282"/>
      <c r="M87" s="283"/>
      <c r="N87" s="282"/>
      <c r="O87" s="283"/>
      <c r="P87" s="282"/>
      <c r="Q87" s="283"/>
      <c r="R87" s="282"/>
      <c r="S87" s="283"/>
      <c r="T87" s="282"/>
      <c r="U87" s="283"/>
      <c r="V87" s="282"/>
      <c r="W87" s="283"/>
      <c r="X87" s="282"/>
      <c r="Y87" s="283"/>
      <c r="Z87" s="282"/>
      <c r="AA87" s="283"/>
      <c r="AB87" s="282"/>
      <c r="AC87" s="283"/>
      <c r="AD87" s="282"/>
      <c r="AE87" s="283"/>
      <c r="AF87" s="282"/>
      <c r="AG87" s="283"/>
      <c r="AH87" s="282"/>
      <c r="AI87" s="283"/>
      <c r="AJ87" s="282"/>
      <c r="AK87" s="283"/>
      <c r="AL87" s="282"/>
      <c r="AM87" s="283"/>
      <c r="AN87" s="282"/>
      <c r="AO87" s="283"/>
      <c r="AP87" s="282"/>
      <c r="AQ87" s="283"/>
      <c r="AR87" s="282"/>
      <c r="AS87" s="283"/>
      <c r="AT87" s="282"/>
      <c r="AU87" s="283"/>
      <c r="AV87" s="282"/>
      <c r="AW87" s="283"/>
      <c r="AX87" s="282"/>
      <c r="AY87" s="283"/>
      <c r="AZ87" s="282"/>
      <c r="BA87" s="283"/>
      <c r="BB87" s="282"/>
      <c r="BC87" s="283"/>
      <c r="BD87" s="282"/>
      <c r="BE87" s="283"/>
      <c r="BF87" s="282"/>
      <c r="BG87" s="283"/>
      <c r="BH87" s="282"/>
      <c r="BI87" s="283"/>
      <c r="BJ87" s="282"/>
      <c r="BK87" s="283"/>
      <c r="BL87" s="282"/>
      <c r="BM87" s="283"/>
      <c r="BN87" s="282"/>
    </row>
    <row r="88" spans="1:66" x14ac:dyDescent="0.2">
      <c r="A88" s="10">
        <v>85</v>
      </c>
      <c r="B88" s="5" t="s">
        <v>139</v>
      </c>
      <c r="C88" s="5" t="s">
        <v>90</v>
      </c>
      <c r="D88" s="281" t="s">
        <v>100</v>
      </c>
      <c r="E88" s="283"/>
      <c r="F88" s="282"/>
      <c r="G88" s="283"/>
      <c r="H88" s="282"/>
      <c r="I88" s="283"/>
      <c r="J88" s="282"/>
      <c r="K88" s="283"/>
      <c r="L88" s="282"/>
      <c r="M88" s="283"/>
      <c r="N88" s="282"/>
      <c r="O88" s="283"/>
      <c r="P88" s="282"/>
      <c r="Q88" s="283"/>
      <c r="R88" s="282"/>
      <c r="S88" s="283"/>
      <c r="T88" s="282"/>
      <c r="U88" s="283"/>
      <c r="V88" s="282"/>
      <c r="W88" s="283"/>
      <c r="X88" s="282"/>
      <c r="Y88" s="283"/>
      <c r="Z88" s="282"/>
      <c r="AA88" s="283"/>
      <c r="AB88" s="282"/>
      <c r="AC88" s="283"/>
      <c r="AD88" s="282"/>
      <c r="AE88" s="283"/>
      <c r="AF88" s="282"/>
      <c r="AG88" s="283"/>
      <c r="AH88" s="282"/>
      <c r="AI88" s="283"/>
      <c r="AJ88" s="282"/>
      <c r="AK88" s="283"/>
      <c r="AL88" s="282"/>
      <c r="AM88" s="283"/>
      <c r="AN88" s="282"/>
      <c r="AO88" s="283"/>
      <c r="AP88" s="282"/>
      <c r="AQ88" s="283"/>
      <c r="AR88" s="282"/>
      <c r="AS88" s="283"/>
      <c r="AT88" s="282"/>
      <c r="AU88" s="283"/>
      <c r="AV88" s="282"/>
      <c r="AW88" s="283"/>
      <c r="AX88" s="282"/>
      <c r="AY88" s="283"/>
      <c r="AZ88" s="282"/>
      <c r="BA88" s="283"/>
      <c r="BB88" s="282"/>
      <c r="BC88" s="283"/>
      <c r="BD88" s="282"/>
      <c r="BE88" s="283"/>
      <c r="BF88" s="282"/>
      <c r="BG88" s="283"/>
      <c r="BH88" s="282"/>
      <c r="BI88" s="283"/>
      <c r="BJ88" s="282"/>
      <c r="BK88" s="283"/>
      <c r="BL88" s="282"/>
      <c r="BM88" s="283"/>
      <c r="BN88" s="282"/>
    </row>
    <row r="89" spans="1:66" x14ac:dyDescent="0.2">
      <c r="A89" s="10">
        <v>86</v>
      </c>
      <c r="B89" s="5" t="s">
        <v>139</v>
      </c>
      <c r="C89" s="5" t="s">
        <v>101</v>
      </c>
      <c r="D89" s="281" t="s">
        <v>102</v>
      </c>
      <c r="E89" s="283"/>
      <c r="F89" s="282"/>
      <c r="G89" s="283"/>
      <c r="H89" s="282"/>
      <c r="I89" s="283"/>
      <c r="J89" s="282"/>
      <c r="K89" s="283"/>
      <c r="L89" s="282"/>
      <c r="M89" s="283"/>
      <c r="N89" s="282"/>
      <c r="O89" s="283"/>
      <c r="P89" s="282"/>
      <c r="Q89" s="283"/>
      <c r="R89" s="282"/>
      <c r="S89" s="283"/>
      <c r="T89" s="282"/>
      <c r="U89" s="283"/>
      <c r="V89" s="282"/>
      <c r="W89" s="283"/>
      <c r="X89" s="282"/>
      <c r="Y89" s="283"/>
      <c r="Z89" s="282"/>
      <c r="AA89" s="283"/>
      <c r="AB89" s="282"/>
      <c r="AC89" s="283"/>
      <c r="AD89" s="282"/>
      <c r="AE89" s="283"/>
      <c r="AF89" s="282"/>
      <c r="AG89" s="283"/>
      <c r="AH89" s="282"/>
      <c r="AI89" s="283"/>
      <c r="AJ89" s="282"/>
      <c r="AK89" s="283"/>
      <c r="AL89" s="282"/>
      <c r="AM89" s="283"/>
      <c r="AN89" s="282"/>
      <c r="AO89" s="283"/>
      <c r="AP89" s="282"/>
      <c r="AQ89" s="283"/>
      <c r="AR89" s="282"/>
      <c r="AS89" s="283"/>
      <c r="AT89" s="282"/>
      <c r="AU89" s="283"/>
      <c r="AV89" s="282"/>
      <c r="AW89" s="283"/>
      <c r="AX89" s="282"/>
      <c r="AY89" s="283"/>
      <c r="AZ89" s="282"/>
      <c r="BA89" s="283"/>
      <c r="BB89" s="282"/>
      <c r="BC89" s="283"/>
      <c r="BD89" s="282"/>
      <c r="BE89" s="283"/>
      <c r="BF89" s="282"/>
      <c r="BG89" s="283"/>
      <c r="BH89" s="282"/>
      <c r="BI89" s="283"/>
      <c r="BJ89" s="282"/>
      <c r="BK89" s="283"/>
      <c r="BL89" s="282"/>
      <c r="BM89" s="283"/>
      <c r="BN89" s="282"/>
    </row>
    <row r="90" spans="1:66" x14ac:dyDescent="0.2">
      <c r="A90" s="10">
        <v>87</v>
      </c>
      <c r="B90" s="5" t="s">
        <v>139</v>
      </c>
      <c r="C90" s="5" t="s">
        <v>90</v>
      </c>
      <c r="D90" s="281">
        <v>2025</v>
      </c>
      <c r="E90" s="283"/>
      <c r="F90" s="282"/>
      <c r="G90" s="283"/>
      <c r="H90" s="282"/>
      <c r="I90" s="283"/>
      <c r="J90" s="282"/>
      <c r="K90" s="283"/>
      <c r="L90" s="282"/>
      <c r="M90" s="283"/>
      <c r="N90" s="282"/>
      <c r="O90" s="283"/>
      <c r="P90" s="282"/>
      <c r="Q90" s="283"/>
      <c r="R90" s="282"/>
      <c r="S90" s="283"/>
      <c r="T90" s="282"/>
      <c r="U90" s="283"/>
      <c r="V90" s="282"/>
      <c r="W90" s="283"/>
      <c r="X90" s="282"/>
      <c r="Y90" s="283"/>
      <c r="Z90" s="282"/>
      <c r="AA90" s="283"/>
      <c r="AB90" s="282"/>
      <c r="AC90" s="283"/>
      <c r="AD90" s="282"/>
      <c r="AE90" s="283"/>
      <c r="AF90" s="282"/>
      <c r="AG90" s="283"/>
      <c r="AH90" s="282"/>
      <c r="AI90" s="283"/>
      <c r="AJ90" s="282"/>
      <c r="AK90" s="283"/>
      <c r="AL90" s="282"/>
      <c r="AM90" s="283"/>
      <c r="AN90" s="282"/>
      <c r="AO90" s="283"/>
      <c r="AP90" s="282"/>
      <c r="AQ90" s="283"/>
      <c r="AR90" s="282"/>
      <c r="AS90" s="283"/>
      <c r="AT90" s="282"/>
      <c r="AU90" s="283"/>
      <c r="AV90" s="282"/>
      <c r="AW90" s="283"/>
      <c r="AX90" s="282"/>
      <c r="AY90" s="283"/>
      <c r="AZ90" s="282"/>
      <c r="BA90" s="283"/>
      <c r="BB90" s="282"/>
      <c r="BC90" s="283"/>
      <c r="BD90" s="282"/>
      <c r="BE90" s="283"/>
      <c r="BF90" s="282"/>
      <c r="BG90" s="283"/>
      <c r="BH90" s="282"/>
      <c r="BI90" s="283"/>
      <c r="BJ90" s="282"/>
      <c r="BK90" s="283"/>
      <c r="BL90" s="282"/>
      <c r="BM90" s="283"/>
      <c r="BN90" s="282"/>
    </row>
    <row r="91" spans="1:66" x14ac:dyDescent="0.2">
      <c r="A91" s="10">
        <v>88</v>
      </c>
      <c r="B91" s="5" t="s">
        <v>139</v>
      </c>
      <c r="C91" s="5" t="s">
        <v>90</v>
      </c>
      <c r="D91" s="281">
        <v>2030</v>
      </c>
      <c r="E91" s="283"/>
      <c r="F91" s="282"/>
      <c r="G91" s="283"/>
      <c r="H91" s="282"/>
      <c r="I91" s="283"/>
      <c r="J91" s="282"/>
      <c r="K91" s="283"/>
      <c r="L91" s="282"/>
      <c r="M91" s="283"/>
      <c r="N91" s="282"/>
      <c r="O91" s="283"/>
      <c r="P91" s="282"/>
      <c r="Q91" s="283"/>
      <c r="R91" s="282"/>
      <c r="S91" s="283"/>
      <c r="T91" s="282"/>
      <c r="U91" s="283"/>
      <c r="V91" s="282"/>
      <c r="W91" s="283"/>
      <c r="X91" s="282"/>
      <c r="Y91" s="283"/>
      <c r="Z91" s="282"/>
      <c r="AA91" s="283"/>
      <c r="AB91" s="282"/>
      <c r="AC91" s="283"/>
      <c r="AD91" s="282"/>
      <c r="AE91" s="283"/>
      <c r="AF91" s="282"/>
      <c r="AG91" s="283"/>
      <c r="AH91" s="282"/>
      <c r="AI91" s="283"/>
      <c r="AJ91" s="282"/>
      <c r="AK91" s="283"/>
      <c r="AL91" s="282"/>
      <c r="AM91" s="283"/>
      <c r="AN91" s="282"/>
      <c r="AO91" s="283"/>
      <c r="AP91" s="282"/>
      <c r="AQ91" s="283"/>
      <c r="AR91" s="282"/>
      <c r="AS91" s="283"/>
      <c r="AT91" s="282"/>
      <c r="AU91" s="283"/>
      <c r="AV91" s="282"/>
      <c r="AW91" s="283"/>
      <c r="AX91" s="282"/>
      <c r="AY91" s="283"/>
      <c r="AZ91" s="282"/>
      <c r="BA91" s="283"/>
      <c r="BB91" s="282"/>
      <c r="BC91" s="283"/>
      <c r="BD91" s="282"/>
      <c r="BE91" s="283"/>
      <c r="BF91" s="282"/>
      <c r="BG91" s="283"/>
      <c r="BH91" s="282"/>
      <c r="BI91" s="283"/>
      <c r="BJ91" s="282"/>
      <c r="BK91" s="283"/>
      <c r="BL91" s="282"/>
      <c r="BM91" s="283"/>
      <c r="BN91" s="282"/>
    </row>
    <row r="92" spans="1:66" x14ac:dyDescent="0.2">
      <c r="A92" s="10">
        <v>89</v>
      </c>
      <c r="B92" s="5" t="s">
        <v>139</v>
      </c>
      <c r="C92" s="5" t="s">
        <v>90</v>
      </c>
      <c r="D92" s="281">
        <v>2050</v>
      </c>
      <c r="E92" s="283"/>
      <c r="F92" s="282"/>
      <c r="G92" s="283"/>
      <c r="H92" s="282"/>
      <c r="I92" s="283"/>
      <c r="J92" s="282"/>
      <c r="K92" s="283"/>
      <c r="L92" s="282"/>
      <c r="M92" s="283"/>
      <c r="N92" s="282"/>
      <c r="O92" s="283"/>
      <c r="P92" s="282"/>
      <c r="Q92" s="283"/>
      <c r="R92" s="282"/>
      <c r="S92" s="283"/>
      <c r="T92" s="282"/>
      <c r="U92" s="283"/>
      <c r="V92" s="282"/>
      <c r="W92" s="283"/>
      <c r="X92" s="282"/>
      <c r="Y92" s="283"/>
      <c r="Z92" s="282"/>
      <c r="AA92" s="283"/>
      <c r="AB92" s="282"/>
      <c r="AC92" s="283"/>
      <c r="AD92" s="282"/>
      <c r="AE92" s="283"/>
      <c r="AF92" s="282"/>
      <c r="AG92" s="283"/>
      <c r="AH92" s="282"/>
      <c r="AI92" s="283"/>
      <c r="AJ92" s="282"/>
      <c r="AK92" s="283"/>
      <c r="AL92" s="282"/>
      <c r="AM92" s="283"/>
      <c r="AN92" s="282"/>
      <c r="AO92" s="283"/>
      <c r="AP92" s="282"/>
      <c r="AQ92" s="283"/>
      <c r="AR92" s="282"/>
      <c r="AS92" s="283"/>
      <c r="AT92" s="282"/>
      <c r="AU92" s="283"/>
      <c r="AV92" s="282"/>
      <c r="AW92" s="283"/>
      <c r="AX92" s="282"/>
      <c r="AY92" s="283"/>
      <c r="AZ92" s="282"/>
      <c r="BA92" s="283"/>
      <c r="BB92" s="282"/>
      <c r="BC92" s="283"/>
      <c r="BD92" s="282"/>
      <c r="BE92" s="283"/>
      <c r="BF92" s="282"/>
      <c r="BG92" s="283"/>
      <c r="BH92" s="282"/>
      <c r="BI92" s="283"/>
      <c r="BJ92" s="282"/>
      <c r="BK92" s="283"/>
      <c r="BL92" s="282"/>
      <c r="BM92" s="283"/>
      <c r="BN92" s="282"/>
    </row>
    <row r="93" spans="1:66" x14ac:dyDescent="0.2">
      <c r="A93" s="10">
        <v>90</v>
      </c>
      <c r="B93" s="5" t="s">
        <v>140</v>
      </c>
      <c r="C93" s="5" t="s">
        <v>90</v>
      </c>
      <c r="D93" s="281" t="s">
        <v>91</v>
      </c>
      <c r="E93" s="283"/>
      <c r="F93" s="282"/>
      <c r="G93" s="283"/>
      <c r="H93" s="282"/>
      <c r="I93" s="283"/>
      <c r="J93" s="282"/>
      <c r="K93" s="283"/>
      <c r="L93" s="282"/>
      <c r="M93" s="283"/>
      <c r="N93" s="282"/>
      <c r="O93" s="283"/>
      <c r="P93" s="282"/>
      <c r="Q93" s="283"/>
      <c r="R93" s="282"/>
      <c r="S93" s="283"/>
      <c r="T93" s="282"/>
      <c r="U93" s="283"/>
      <c r="V93" s="282"/>
      <c r="W93" s="283"/>
      <c r="X93" s="282"/>
      <c r="Y93" s="283"/>
      <c r="Z93" s="282"/>
      <c r="AA93" s="283"/>
      <c r="AB93" s="282"/>
      <c r="AC93" s="283"/>
      <c r="AD93" s="282"/>
      <c r="AE93" s="283"/>
      <c r="AF93" s="282"/>
      <c r="AG93" s="283"/>
      <c r="AH93" s="282"/>
      <c r="AI93" s="283"/>
      <c r="AJ93" s="282"/>
      <c r="AK93" s="283"/>
      <c r="AL93" s="282"/>
      <c r="AM93" s="283"/>
      <c r="AN93" s="282"/>
      <c r="AO93" s="283"/>
      <c r="AP93" s="282"/>
      <c r="AQ93" s="283"/>
      <c r="AR93" s="282"/>
      <c r="AS93" s="283"/>
      <c r="AT93" s="282"/>
      <c r="AU93" s="283"/>
      <c r="AV93" s="282"/>
      <c r="AW93" s="283"/>
      <c r="AX93" s="282"/>
      <c r="AY93" s="283"/>
      <c r="AZ93" s="282"/>
      <c r="BA93" s="283"/>
      <c r="BB93" s="282"/>
      <c r="BC93" s="283"/>
      <c r="BD93" s="282"/>
      <c r="BE93" s="283"/>
      <c r="BF93" s="282"/>
      <c r="BG93" s="283"/>
      <c r="BH93" s="282"/>
      <c r="BI93" s="283"/>
      <c r="BJ93" s="282"/>
      <c r="BK93" s="283"/>
      <c r="BL93" s="282"/>
      <c r="BM93" s="283"/>
      <c r="BN93" s="282"/>
    </row>
    <row r="94" spans="1:66" x14ac:dyDescent="0.2">
      <c r="A94" s="10">
        <v>91</v>
      </c>
      <c r="B94" s="5" t="s">
        <v>140</v>
      </c>
      <c r="C94" s="5" t="s">
        <v>90</v>
      </c>
      <c r="D94" s="281" t="s">
        <v>99</v>
      </c>
      <c r="E94" s="283"/>
      <c r="F94" s="282"/>
      <c r="G94" s="283"/>
      <c r="H94" s="282"/>
      <c r="I94" s="283"/>
      <c r="J94" s="282"/>
      <c r="K94" s="283"/>
      <c r="L94" s="282"/>
      <c r="M94" s="283"/>
      <c r="N94" s="282"/>
      <c r="O94" s="283"/>
      <c r="P94" s="282"/>
      <c r="Q94" s="283"/>
      <c r="R94" s="282"/>
      <c r="S94" s="283"/>
      <c r="T94" s="282"/>
      <c r="U94" s="283"/>
      <c r="V94" s="282"/>
      <c r="W94" s="283"/>
      <c r="X94" s="282"/>
      <c r="Y94" s="283"/>
      <c r="Z94" s="282"/>
      <c r="AA94" s="283"/>
      <c r="AB94" s="282"/>
      <c r="AC94" s="283"/>
      <c r="AD94" s="282"/>
      <c r="AE94" s="283"/>
      <c r="AF94" s="282"/>
      <c r="AG94" s="283"/>
      <c r="AH94" s="282"/>
      <c r="AI94" s="283"/>
      <c r="AJ94" s="282"/>
      <c r="AK94" s="283"/>
      <c r="AL94" s="282"/>
      <c r="AM94" s="283"/>
      <c r="AN94" s="282"/>
      <c r="AO94" s="283"/>
      <c r="AP94" s="282"/>
      <c r="AQ94" s="283"/>
      <c r="AR94" s="282"/>
      <c r="AS94" s="283"/>
      <c r="AT94" s="282"/>
      <c r="AU94" s="283"/>
      <c r="AV94" s="282"/>
      <c r="AW94" s="283"/>
      <c r="AX94" s="282"/>
      <c r="AY94" s="283"/>
      <c r="AZ94" s="282"/>
      <c r="BA94" s="283"/>
      <c r="BB94" s="282"/>
      <c r="BC94" s="283"/>
      <c r="BD94" s="282"/>
      <c r="BE94" s="283"/>
      <c r="BF94" s="282"/>
      <c r="BG94" s="283"/>
      <c r="BH94" s="282"/>
      <c r="BI94" s="283"/>
      <c r="BJ94" s="282"/>
      <c r="BK94" s="283"/>
      <c r="BL94" s="282"/>
      <c r="BM94" s="283"/>
      <c r="BN94" s="282"/>
    </row>
    <row r="95" spans="1:66" x14ac:dyDescent="0.2">
      <c r="A95" s="10">
        <v>92</v>
      </c>
      <c r="B95" s="5" t="s">
        <v>140</v>
      </c>
      <c r="C95" s="5" t="s">
        <v>90</v>
      </c>
      <c r="D95" s="281" t="s">
        <v>100</v>
      </c>
      <c r="E95" s="283"/>
      <c r="F95" s="282"/>
      <c r="G95" s="283"/>
      <c r="H95" s="282"/>
      <c r="I95" s="283"/>
      <c r="J95" s="282"/>
      <c r="K95" s="283"/>
      <c r="L95" s="282"/>
      <c r="M95" s="283"/>
      <c r="N95" s="282"/>
      <c r="O95" s="283"/>
      <c r="P95" s="282"/>
      <c r="Q95" s="283"/>
      <c r="R95" s="282"/>
      <c r="S95" s="283"/>
      <c r="T95" s="282"/>
      <c r="U95" s="283"/>
      <c r="V95" s="282"/>
      <c r="W95" s="283"/>
      <c r="X95" s="282"/>
      <c r="Y95" s="283"/>
      <c r="Z95" s="282"/>
      <c r="AA95" s="283"/>
      <c r="AB95" s="282"/>
      <c r="AC95" s="283"/>
      <c r="AD95" s="282"/>
      <c r="AE95" s="283"/>
      <c r="AF95" s="282"/>
      <c r="AG95" s="283"/>
      <c r="AH95" s="282"/>
      <c r="AI95" s="283"/>
      <c r="AJ95" s="282"/>
      <c r="AK95" s="283"/>
      <c r="AL95" s="282"/>
      <c r="AM95" s="283"/>
      <c r="AN95" s="282"/>
      <c r="AO95" s="283"/>
      <c r="AP95" s="282"/>
      <c r="AQ95" s="283"/>
      <c r="AR95" s="282"/>
      <c r="AS95" s="283"/>
      <c r="AT95" s="282"/>
      <c r="AU95" s="283"/>
      <c r="AV95" s="282"/>
      <c r="AW95" s="283"/>
      <c r="AX95" s="282"/>
      <c r="AY95" s="283"/>
      <c r="AZ95" s="282"/>
      <c r="BA95" s="283"/>
      <c r="BB95" s="282"/>
      <c r="BC95" s="283"/>
      <c r="BD95" s="282"/>
      <c r="BE95" s="283"/>
      <c r="BF95" s="282"/>
      <c r="BG95" s="283"/>
      <c r="BH95" s="282"/>
      <c r="BI95" s="283"/>
      <c r="BJ95" s="282"/>
      <c r="BK95" s="283"/>
      <c r="BL95" s="282"/>
      <c r="BM95" s="283"/>
      <c r="BN95" s="282"/>
    </row>
    <row r="96" spans="1:66" x14ac:dyDescent="0.2">
      <c r="A96" s="10">
        <v>93</v>
      </c>
      <c r="B96" s="5" t="s">
        <v>140</v>
      </c>
      <c r="C96" s="5" t="s">
        <v>101</v>
      </c>
      <c r="D96" s="281" t="s">
        <v>102</v>
      </c>
      <c r="E96" s="283"/>
      <c r="F96" s="282"/>
      <c r="G96" s="283"/>
      <c r="H96" s="282"/>
      <c r="I96" s="283"/>
      <c r="J96" s="282"/>
      <c r="K96" s="283"/>
      <c r="L96" s="282"/>
      <c r="M96" s="283"/>
      <c r="N96" s="282"/>
      <c r="O96" s="283"/>
      <c r="P96" s="282"/>
      <c r="Q96" s="283"/>
      <c r="R96" s="282"/>
      <c r="S96" s="283"/>
      <c r="T96" s="282"/>
      <c r="U96" s="283"/>
      <c r="V96" s="282"/>
      <c r="W96" s="283"/>
      <c r="X96" s="282"/>
      <c r="Y96" s="283"/>
      <c r="Z96" s="282"/>
      <c r="AA96" s="283"/>
      <c r="AB96" s="282"/>
      <c r="AC96" s="283"/>
      <c r="AD96" s="282"/>
      <c r="AE96" s="283"/>
      <c r="AF96" s="282"/>
      <c r="AG96" s="283"/>
      <c r="AH96" s="282"/>
      <c r="AI96" s="283"/>
      <c r="AJ96" s="282"/>
      <c r="AK96" s="283"/>
      <c r="AL96" s="282"/>
      <c r="AM96" s="283"/>
      <c r="AN96" s="282"/>
      <c r="AO96" s="283"/>
      <c r="AP96" s="282"/>
      <c r="AQ96" s="283"/>
      <c r="AR96" s="282"/>
      <c r="AS96" s="283"/>
      <c r="AT96" s="282"/>
      <c r="AU96" s="283"/>
      <c r="AV96" s="282"/>
      <c r="AW96" s="283"/>
      <c r="AX96" s="282"/>
      <c r="AY96" s="283"/>
      <c r="AZ96" s="282"/>
      <c r="BA96" s="283"/>
      <c r="BB96" s="282"/>
      <c r="BC96" s="283"/>
      <c r="BD96" s="282"/>
      <c r="BE96" s="283"/>
      <c r="BF96" s="282"/>
      <c r="BG96" s="283"/>
      <c r="BH96" s="282"/>
      <c r="BI96" s="283"/>
      <c r="BJ96" s="282"/>
      <c r="BK96" s="283"/>
      <c r="BL96" s="282"/>
      <c r="BM96" s="283"/>
      <c r="BN96" s="282"/>
    </row>
    <row r="97" spans="1:66" x14ac:dyDescent="0.2">
      <c r="A97" s="10">
        <v>94</v>
      </c>
      <c r="B97" s="5" t="s">
        <v>140</v>
      </c>
      <c r="C97" s="5" t="s">
        <v>90</v>
      </c>
      <c r="D97" s="281">
        <v>2025</v>
      </c>
      <c r="E97" s="283"/>
      <c r="F97" s="282"/>
      <c r="G97" s="283"/>
      <c r="H97" s="282"/>
      <c r="I97" s="283"/>
      <c r="J97" s="282"/>
      <c r="K97" s="283"/>
      <c r="L97" s="282"/>
      <c r="M97" s="283"/>
      <c r="N97" s="282"/>
      <c r="O97" s="283"/>
      <c r="P97" s="282"/>
      <c r="Q97" s="283"/>
      <c r="R97" s="282"/>
      <c r="S97" s="283"/>
      <c r="T97" s="282"/>
      <c r="U97" s="283"/>
      <c r="V97" s="282"/>
      <c r="W97" s="283"/>
      <c r="X97" s="282"/>
      <c r="Y97" s="283"/>
      <c r="Z97" s="282"/>
      <c r="AA97" s="283"/>
      <c r="AB97" s="282"/>
      <c r="AC97" s="283"/>
      <c r="AD97" s="282"/>
      <c r="AE97" s="283"/>
      <c r="AF97" s="282"/>
      <c r="AG97" s="283"/>
      <c r="AH97" s="282"/>
      <c r="AI97" s="283"/>
      <c r="AJ97" s="282"/>
      <c r="AK97" s="283"/>
      <c r="AL97" s="282"/>
      <c r="AM97" s="283"/>
      <c r="AN97" s="282"/>
      <c r="AO97" s="283"/>
      <c r="AP97" s="282"/>
      <c r="AQ97" s="283"/>
      <c r="AR97" s="282"/>
      <c r="AS97" s="283"/>
      <c r="AT97" s="282"/>
      <c r="AU97" s="283"/>
      <c r="AV97" s="282"/>
      <c r="AW97" s="283"/>
      <c r="AX97" s="282"/>
      <c r="AY97" s="283"/>
      <c r="AZ97" s="282"/>
      <c r="BA97" s="283"/>
      <c r="BB97" s="282"/>
      <c r="BC97" s="283"/>
      <c r="BD97" s="282"/>
      <c r="BE97" s="283"/>
      <c r="BF97" s="282"/>
      <c r="BG97" s="283"/>
      <c r="BH97" s="282"/>
      <c r="BI97" s="283"/>
      <c r="BJ97" s="282"/>
      <c r="BK97" s="283"/>
      <c r="BL97" s="282"/>
      <c r="BM97" s="283"/>
      <c r="BN97" s="282"/>
    </row>
    <row r="98" spans="1:66" x14ac:dyDescent="0.2">
      <c r="A98" s="10">
        <v>95</v>
      </c>
      <c r="B98" s="5" t="s">
        <v>140</v>
      </c>
      <c r="C98" s="5" t="s">
        <v>90</v>
      </c>
      <c r="D98" s="281">
        <v>2030</v>
      </c>
      <c r="E98" s="283"/>
      <c r="F98" s="282"/>
      <c r="G98" s="283"/>
      <c r="H98" s="282"/>
      <c r="I98" s="283"/>
      <c r="J98" s="282"/>
      <c r="K98" s="283"/>
      <c r="L98" s="282"/>
      <c r="M98" s="283"/>
      <c r="N98" s="282"/>
      <c r="O98" s="283"/>
      <c r="P98" s="282"/>
      <c r="Q98" s="283"/>
      <c r="R98" s="282"/>
      <c r="S98" s="283"/>
      <c r="T98" s="282"/>
      <c r="U98" s="283"/>
      <c r="V98" s="282"/>
      <c r="W98" s="283"/>
      <c r="X98" s="282"/>
      <c r="Y98" s="283"/>
      <c r="Z98" s="282"/>
      <c r="AA98" s="283"/>
      <c r="AB98" s="282"/>
      <c r="AC98" s="283"/>
      <c r="AD98" s="282"/>
      <c r="AE98" s="283"/>
      <c r="AF98" s="282"/>
      <c r="AG98" s="283"/>
      <c r="AH98" s="282"/>
      <c r="AI98" s="283"/>
      <c r="AJ98" s="282"/>
      <c r="AK98" s="283"/>
      <c r="AL98" s="282"/>
      <c r="AM98" s="283"/>
      <c r="AN98" s="282"/>
      <c r="AO98" s="283"/>
      <c r="AP98" s="282"/>
      <c r="AQ98" s="283"/>
      <c r="AR98" s="282"/>
      <c r="AS98" s="283"/>
      <c r="AT98" s="282"/>
      <c r="AU98" s="283"/>
      <c r="AV98" s="282"/>
      <c r="AW98" s="283"/>
      <c r="AX98" s="282"/>
      <c r="AY98" s="283"/>
      <c r="AZ98" s="282"/>
      <c r="BA98" s="283"/>
      <c r="BB98" s="282"/>
      <c r="BC98" s="283"/>
      <c r="BD98" s="282"/>
      <c r="BE98" s="283"/>
      <c r="BF98" s="282"/>
      <c r="BG98" s="283"/>
      <c r="BH98" s="282"/>
      <c r="BI98" s="283"/>
      <c r="BJ98" s="282"/>
      <c r="BK98" s="283"/>
      <c r="BL98" s="282"/>
      <c r="BM98" s="283"/>
      <c r="BN98" s="282"/>
    </row>
    <row r="99" spans="1:66" x14ac:dyDescent="0.2">
      <c r="A99" s="10">
        <v>96</v>
      </c>
      <c r="B99" s="5" t="s">
        <v>140</v>
      </c>
      <c r="C99" s="5" t="s">
        <v>90</v>
      </c>
      <c r="D99" s="281">
        <v>2050</v>
      </c>
      <c r="E99" s="283"/>
      <c r="F99" s="282"/>
      <c r="G99" s="283"/>
      <c r="H99" s="282"/>
      <c r="I99" s="283"/>
      <c r="J99" s="282"/>
      <c r="K99" s="283"/>
      <c r="L99" s="282"/>
      <c r="M99" s="283"/>
      <c r="N99" s="282"/>
      <c r="O99" s="283"/>
      <c r="P99" s="282"/>
      <c r="Q99" s="283"/>
      <c r="R99" s="282"/>
      <c r="S99" s="283"/>
      <c r="T99" s="282"/>
      <c r="U99" s="283"/>
      <c r="V99" s="282"/>
      <c r="W99" s="283"/>
      <c r="X99" s="282"/>
      <c r="Y99" s="283"/>
      <c r="Z99" s="282"/>
      <c r="AA99" s="283"/>
      <c r="AB99" s="282"/>
      <c r="AC99" s="283"/>
      <c r="AD99" s="282"/>
      <c r="AE99" s="283"/>
      <c r="AF99" s="282"/>
      <c r="AG99" s="283"/>
      <c r="AH99" s="282"/>
      <c r="AI99" s="283"/>
      <c r="AJ99" s="282"/>
      <c r="AK99" s="283"/>
      <c r="AL99" s="282"/>
      <c r="AM99" s="283"/>
      <c r="AN99" s="282"/>
      <c r="AO99" s="283"/>
      <c r="AP99" s="282"/>
      <c r="AQ99" s="283"/>
      <c r="AR99" s="282"/>
      <c r="AS99" s="283"/>
      <c r="AT99" s="282"/>
      <c r="AU99" s="283"/>
      <c r="AV99" s="282"/>
      <c r="AW99" s="283"/>
      <c r="AX99" s="282"/>
      <c r="AY99" s="283"/>
      <c r="AZ99" s="282"/>
      <c r="BA99" s="283"/>
      <c r="BB99" s="282"/>
      <c r="BC99" s="283"/>
      <c r="BD99" s="282"/>
      <c r="BE99" s="283"/>
      <c r="BF99" s="282"/>
      <c r="BG99" s="283"/>
      <c r="BH99" s="282"/>
      <c r="BI99" s="283"/>
      <c r="BJ99" s="282"/>
      <c r="BK99" s="283"/>
      <c r="BL99" s="282"/>
      <c r="BM99" s="283"/>
      <c r="BN99" s="282"/>
    </row>
    <row r="100" spans="1:66" x14ac:dyDescent="0.2">
      <c r="A100" s="10">
        <v>97</v>
      </c>
      <c r="B100" s="5" t="s">
        <v>141</v>
      </c>
      <c r="C100" s="5" t="s">
        <v>90</v>
      </c>
      <c r="D100" s="281" t="s">
        <v>91</v>
      </c>
      <c r="E100" s="283"/>
      <c r="F100" s="282"/>
      <c r="G100" s="283"/>
      <c r="H100" s="282"/>
      <c r="I100" s="283"/>
      <c r="J100" s="282"/>
      <c r="K100" s="283"/>
      <c r="L100" s="282"/>
      <c r="M100" s="283"/>
      <c r="N100" s="282"/>
      <c r="O100" s="283"/>
      <c r="P100" s="282"/>
      <c r="Q100" s="283"/>
      <c r="R100" s="282"/>
      <c r="S100" s="283"/>
      <c r="T100" s="282"/>
      <c r="U100" s="283"/>
      <c r="V100" s="282"/>
      <c r="W100" s="283"/>
      <c r="X100" s="282"/>
      <c r="Y100" s="283"/>
      <c r="Z100" s="282"/>
      <c r="AA100" s="283"/>
      <c r="AB100" s="282"/>
      <c r="AC100" s="283"/>
      <c r="AD100" s="282"/>
      <c r="AE100" s="283"/>
      <c r="AF100" s="282"/>
      <c r="AG100" s="283"/>
      <c r="AH100" s="282"/>
      <c r="AI100" s="283"/>
      <c r="AJ100" s="282"/>
      <c r="AK100" s="283"/>
      <c r="AL100" s="282"/>
      <c r="AM100" s="283"/>
      <c r="AN100" s="282"/>
      <c r="AO100" s="283"/>
      <c r="AP100" s="282"/>
      <c r="AQ100" s="283"/>
      <c r="AR100" s="282"/>
      <c r="AS100" s="283"/>
      <c r="AT100" s="282"/>
      <c r="AU100" s="283"/>
      <c r="AV100" s="282"/>
      <c r="AW100" s="283"/>
      <c r="AX100" s="282"/>
      <c r="AY100" s="283"/>
      <c r="AZ100" s="282"/>
      <c r="BA100" s="283"/>
      <c r="BB100" s="282"/>
      <c r="BC100" s="283"/>
      <c r="BD100" s="282"/>
      <c r="BE100" s="283"/>
      <c r="BF100" s="282"/>
      <c r="BG100" s="283"/>
      <c r="BH100" s="282"/>
      <c r="BI100" s="283"/>
      <c r="BJ100" s="282"/>
      <c r="BK100" s="283"/>
      <c r="BL100" s="282"/>
      <c r="BM100" s="283"/>
      <c r="BN100" s="282"/>
    </row>
    <row r="101" spans="1:66" x14ac:dyDescent="0.2">
      <c r="A101" s="10">
        <v>98</v>
      </c>
      <c r="B101" s="5" t="s">
        <v>141</v>
      </c>
      <c r="C101" s="5" t="s">
        <v>90</v>
      </c>
      <c r="D101" s="281" t="s">
        <v>99</v>
      </c>
      <c r="E101" s="283"/>
      <c r="F101" s="282"/>
      <c r="G101" s="283"/>
      <c r="H101" s="282"/>
      <c r="I101" s="283"/>
      <c r="J101" s="282"/>
      <c r="K101" s="283"/>
      <c r="L101" s="282"/>
      <c r="M101" s="283"/>
      <c r="N101" s="282"/>
      <c r="O101" s="283"/>
      <c r="P101" s="282"/>
      <c r="Q101" s="283"/>
      <c r="R101" s="282"/>
      <c r="S101" s="283"/>
      <c r="T101" s="282"/>
      <c r="U101" s="283"/>
      <c r="V101" s="282"/>
      <c r="W101" s="283"/>
      <c r="X101" s="282"/>
      <c r="Y101" s="283"/>
      <c r="Z101" s="282"/>
      <c r="AA101" s="283"/>
      <c r="AB101" s="282"/>
      <c r="AC101" s="283"/>
      <c r="AD101" s="282"/>
      <c r="AE101" s="283"/>
      <c r="AF101" s="282"/>
      <c r="AG101" s="283"/>
      <c r="AH101" s="282"/>
      <c r="AI101" s="283"/>
      <c r="AJ101" s="282"/>
      <c r="AK101" s="283"/>
      <c r="AL101" s="282"/>
      <c r="AM101" s="283"/>
      <c r="AN101" s="282"/>
      <c r="AO101" s="283"/>
      <c r="AP101" s="282"/>
      <c r="AQ101" s="283"/>
      <c r="AR101" s="282"/>
      <c r="AS101" s="283"/>
      <c r="AT101" s="282"/>
      <c r="AU101" s="283"/>
      <c r="AV101" s="282"/>
      <c r="AW101" s="283"/>
      <c r="AX101" s="282"/>
      <c r="AY101" s="283"/>
      <c r="AZ101" s="282"/>
      <c r="BA101" s="283"/>
      <c r="BB101" s="282"/>
      <c r="BC101" s="283"/>
      <c r="BD101" s="282"/>
      <c r="BE101" s="283"/>
      <c r="BF101" s="282"/>
      <c r="BG101" s="283"/>
      <c r="BH101" s="282"/>
      <c r="BI101" s="283"/>
      <c r="BJ101" s="282"/>
      <c r="BK101" s="283"/>
      <c r="BL101" s="282"/>
      <c r="BM101" s="283"/>
      <c r="BN101" s="282"/>
    </row>
    <row r="102" spans="1:66" x14ac:dyDescent="0.2">
      <c r="A102" s="10">
        <v>99</v>
      </c>
      <c r="B102" s="5" t="s">
        <v>141</v>
      </c>
      <c r="C102" s="5" t="s">
        <v>90</v>
      </c>
      <c r="D102" s="281" t="s">
        <v>100</v>
      </c>
      <c r="E102" s="283"/>
      <c r="F102" s="282"/>
      <c r="G102" s="283"/>
      <c r="H102" s="282"/>
      <c r="I102" s="283"/>
      <c r="J102" s="282"/>
      <c r="K102" s="283"/>
      <c r="L102" s="282"/>
      <c r="M102" s="283"/>
      <c r="N102" s="282"/>
      <c r="O102" s="283"/>
      <c r="P102" s="282"/>
      <c r="Q102" s="283"/>
      <c r="R102" s="282"/>
      <c r="S102" s="283"/>
      <c r="T102" s="282"/>
      <c r="U102" s="283"/>
      <c r="V102" s="282"/>
      <c r="W102" s="283"/>
      <c r="X102" s="282"/>
      <c r="Y102" s="283"/>
      <c r="Z102" s="282"/>
      <c r="AA102" s="283"/>
      <c r="AB102" s="282"/>
      <c r="AC102" s="283"/>
      <c r="AD102" s="282"/>
      <c r="AE102" s="283"/>
      <c r="AF102" s="282"/>
      <c r="AG102" s="283"/>
      <c r="AH102" s="282"/>
      <c r="AI102" s="283"/>
      <c r="AJ102" s="282"/>
      <c r="AK102" s="283"/>
      <c r="AL102" s="282"/>
      <c r="AM102" s="283"/>
      <c r="AN102" s="282"/>
      <c r="AO102" s="283"/>
      <c r="AP102" s="282"/>
      <c r="AQ102" s="283"/>
      <c r="AR102" s="282"/>
      <c r="AS102" s="283"/>
      <c r="AT102" s="282"/>
      <c r="AU102" s="283"/>
      <c r="AV102" s="282"/>
      <c r="AW102" s="283"/>
      <c r="AX102" s="282"/>
      <c r="AY102" s="283"/>
      <c r="AZ102" s="282"/>
      <c r="BA102" s="283"/>
      <c r="BB102" s="282"/>
      <c r="BC102" s="283"/>
      <c r="BD102" s="282"/>
      <c r="BE102" s="283"/>
      <c r="BF102" s="282"/>
      <c r="BG102" s="283"/>
      <c r="BH102" s="282"/>
      <c r="BI102" s="283"/>
      <c r="BJ102" s="282"/>
      <c r="BK102" s="283"/>
      <c r="BL102" s="282"/>
      <c r="BM102" s="283"/>
      <c r="BN102" s="282"/>
    </row>
    <row r="103" spans="1:66" x14ac:dyDescent="0.2">
      <c r="A103" s="10">
        <v>100</v>
      </c>
      <c r="B103" s="5" t="s">
        <v>141</v>
      </c>
      <c r="C103" s="5" t="s">
        <v>101</v>
      </c>
      <c r="D103" s="281" t="s">
        <v>102</v>
      </c>
      <c r="E103" s="283"/>
      <c r="F103" s="282"/>
      <c r="G103" s="283"/>
      <c r="H103" s="282"/>
      <c r="I103" s="283"/>
      <c r="J103" s="282"/>
      <c r="K103" s="283"/>
      <c r="L103" s="282"/>
      <c r="M103" s="283"/>
      <c r="N103" s="282"/>
      <c r="O103" s="283"/>
      <c r="P103" s="282"/>
      <c r="Q103" s="283"/>
      <c r="R103" s="282"/>
      <c r="S103" s="283"/>
      <c r="T103" s="282"/>
      <c r="U103" s="283"/>
      <c r="V103" s="282"/>
      <c r="W103" s="283"/>
      <c r="X103" s="282"/>
      <c r="Y103" s="283"/>
      <c r="Z103" s="282"/>
      <c r="AA103" s="283"/>
      <c r="AB103" s="282"/>
      <c r="AC103" s="283"/>
      <c r="AD103" s="282"/>
      <c r="AE103" s="283"/>
      <c r="AF103" s="282"/>
      <c r="AG103" s="283"/>
      <c r="AH103" s="282"/>
      <c r="AI103" s="283"/>
      <c r="AJ103" s="282"/>
      <c r="AK103" s="283"/>
      <c r="AL103" s="282"/>
      <c r="AM103" s="283"/>
      <c r="AN103" s="282"/>
      <c r="AO103" s="283"/>
      <c r="AP103" s="282"/>
      <c r="AQ103" s="283"/>
      <c r="AR103" s="282"/>
      <c r="AS103" s="283"/>
      <c r="AT103" s="282"/>
      <c r="AU103" s="283"/>
      <c r="AV103" s="282"/>
      <c r="AW103" s="283"/>
      <c r="AX103" s="282"/>
      <c r="AY103" s="283"/>
      <c r="AZ103" s="282"/>
      <c r="BA103" s="283"/>
      <c r="BB103" s="282"/>
      <c r="BC103" s="283"/>
      <c r="BD103" s="282"/>
      <c r="BE103" s="283"/>
      <c r="BF103" s="282"/>
      <c r="BG103" s="283"/>
      <c r="BH103" s="282"/>
      <c r="BI103" s="283"/>
      <c r="BJ103" s="282"/>
      <c r="BK103" s="283"/>
      <c r="BL103" s="282"/>
      <c r="BM103" s="283"/>
      <c r="BN103" s="282"/>
    </row>
    <row r="104" spans="1:66" x14ac:dyDescent="0.2">
      <c r="A104" s="10">
        <v>101</v>
      </c>
      <c r="B104" s="5" t="s">
        <v>141</v>
      </c>
      <c r="C104" s="5" t="s">
        <v>90</v>
      </c>
      <c r="D104" s="281">
        <v>2025</v>
      </c>
      <c r="E104" s="283"/>
      <c r="F104" s="282"/>
      <c r="G104" s="283"/>
      <c r="H104" s="282"/>
      <c r="I104" s="283"/>
      <c r="J104" s="282"/>
      <c r="K104" s="283"/>
      <c r="L104" s="282"/>
      <c r="M104" s="283"/>
      <c r="N104" s="282"/>
      <c r="O104" s="283"/>
      <c r="P104" s="282"/>
      <c r="Q104" s="283"/>
      <c r="R104" s="282"/>
      <c r="S104" s="283"/>
      <c r="T104" s="282"/>
      <c r="U104" s="283"/>
      <c r="V104" s="282"/>
      <c r="W104" s="283"/>
      <c r="X104" s="282"/>
      <c r="Y104" s="283"/>
      <c r="Z104" s="282"/>
      <c r="AA104" s="283"/>
      <c r="AB104" s="282"/>
      <c r="AC104" s="283"/>
      <c r="AD104" s="282"/>
      <c r="AE104" s="283"/>
      <c r="AF104" s="282"/>
      <c r="AG104" s="283"/>
      <c r="AH104" s="282"/>
      <c r="AI104" s="283"/>
      <c r="AJ104" s="282"/>
      <c r="AK104" s="283"/>
      <c r="AL104" s="282"/>
      <c r="AM104" s="283"/>
      <c r="AN104" s="282"/>
      <c r="AO104" s="283"/>
      <c r="AP104" s="282"/>
      <c r="AQ104" s="283"/>
      <c r="AR104" s="282"/>
      <c r="AS104" s="283"/>
      <c r="AT104" s="282"/>
      <c r="AU104" s="283"/>
      <c r="AV104" s="282"/>
      <c r="AW104" s="283"/>
      <c r="AX104" s="282"/>
      <c r="AY104" s="283"/>
      <c r="AZ104" s="282"/>
      <c r="BA104" s="283"/>
      <c r="BB104" s="282"/>
      <c r="BC104" s="283"/>
      <c r="BD104" s="282"/>
      <c r="BE104" s="283"/>
      <c r="BF104" s="282"/>
      <c r="BG104" s="283"/>
      <c r="BH104" s="282"/>
      <c r="BI104" s="283"/>
      <c r="BJ104" s="282"/>
      <c r="BK104" s="283"/>
      <c r="BL104" s="282"/>
      <c r="BM104" s="283"/>
      <c r="BN104" s="282"/>
    </row>
    <row r="105" spans="1:66" x14ac:dyDescent="0.2">
      <c r="A105" s="10">
        <v>102</v>
      </c>
      <c r="B105" s="5" t="s">
        <v>141</v>
      </c>
      <c r="C105" s="5" t="s">
        <v>90</v>
      </c>
      <c r="D105" s="281">
        <v>2030</v>
      </c>
      <c r="E105" s="283"/>
      <c r="F105" s="282"/>
      <c r="G105" s="283"/>
      <c r="H105" s="282"/>
      <c r="I105" s="283"/>
      <c r="J105" s="282"/>
      <c r="K105" s="283"/>
      <c r="L105" s="282"/>
      <c r="M105" s="283"/>
      <c r="N105" s="282"/>
      <c r="O105" s="283"/>
      <c r="P105" s="282"/>
      <c r="Q105" s="283"/>
      <c r="R105" s="282"/>
      <c r="S105" s="283"/>
      <c r="T105" s="282"/>
      <c r="U105" s="283"/>
      <c r="V105" s="282"/>
      <c r="W105" s="283"/>
      <c r="X105" s="282"/>
      <c r="Y105" s="283"/>
      <c r="Z105" s="282"/>
      <c r="AA105" s="283"/>
      <c r="AB105" s="282"/>
      <c r="AC105" s="283"/>
      <c r="AD105" s="282"/>
      <c r="AE105" s="283"/>
      <c r="AF105" s="282"/>
      <c r="AG105" s="283"/>
      <c r="AH105" s="282"/>
      <c r="AI105" s="283"/>
      <c r="AJ105" s="282"/>
      <c r="AK105" s="283"/>
      <c r="AL105" s="282"/>
      <c r="AM105" s="283"/>
      <c r="AN105" s="282"/>
      <c r="AO105" s="283"/>
      <c r="AP105" s="282"/>
      <c r="AQ105" s="283"/>
      <c r="AR105" s="282"/>
      <c r="AS105" s="283"/>
      <c r="AT105" s="282"/>
      <c r="AU105" s="283"/>
      <c r="AV105" s="282"/>
      <c r="AW105" s="283"/>
      <c r="AX105" s="282"/>
      <c r="AY105" s="283"/>
      <c r="AZ105" s="282"/>
      <c r="BA105" s="283"/>
      <c r="BB105" s="282"/>
      <c r="BC105" s="283"/>
      <c r="BD105" s="282"/>
      <c r="BE105" s="283"/>
      <c r="BF105" s="282"/>
      <c r="BG105" s="283"/>
      <c r="BH105" s="282"/>
      <c r="BI105" s="283"/>
      <c r="BJ105" s="282"/>
      <c r="BK105" s="283"/>
      <c r="BL105" s="282"/>
      <c r="BM105" s="283"/>
      <c r="BN105" s="282"/>
    </row>
    <row r="106" spans="1:66" x14ac:dyDescent="0.2">
      <c r="A106" s="10">
        <v>103</v>
      </c>
      <c r="B106" s="5" t="s">
        <v>141</v>
      </c>
      <c r="C106" s="5" t="s">
        <v>90</v>
      </c>
      <c r="D106" s="281">
        <v>2050</v>
      </c>
      <c r="E106" s="283"/>
      <c r="F106" s="282"/>
      <c r="G106" s="283"/>
      <c r="H106" s="282"/>
      <c r="I106" s="283"/>
      <c r="J106" s="282"/>
      <c r="K106" s="283"/>
      <c r="L106" s="282"/>
      <c r="M106" s="283"/>
      <c r="N106" s="282"/>
      <c r="O106" s="283"/>
      <c r="P106" s="282"/>
      <c r="Q106" s="283"/>
      <c r="R106" s="282"/>
      <c r="S106" s="283"/>
      <c r="T106" s="282"/>
      <c r="U106" s="283"/>
      <c r="V106" s="282"/>
      <c r="W106" s="283"/>
      <c r="X106" s="282"/>
      <c r="Y106" s="283"/>
      <c r="Z106" s="282"/>
      <c r="AA106" s="283"/>
      <c r="AB106" s="282"/>
      <c r="AC106" s="283"/>
      <c r="AD106" s="282"/>
      <c r="AE106" s="283"/>
      <c r="AF106" s="282"/>
      <c r="AG106" s="283"/>
      <c r="AH106" s="282"/>
      <c r="AI106" s="283"/>
      <c r="AJ106" s="282"/>
      <c r="AK106" s="283"/>
      <c r="AL106" s="282"/>
      <c r="AM106" s="283"/>
      <c r="AN106" s="282"/>
      <c r="AO106" s="283"/>
      <c r="AP106" s="282"/>
      <c r="AQ106" s="283"/>
      <c r="AR106" s="282"/>
      <c r="AS106" s="283"/>
      <c r="AT106" s="282"/>
      <c r="AU106" s="283"/>
      <c r="AV106" s="282"/>
      <c r="AW106" s="283"/>
      <c r="AX106" s="282"/>
      <c r="AY106" s="283"/>
      <c r="AZ106" s="282"/>
      <c r="BA106" s="283"/>
      <c r="BB106" s="282"/>
      <c r="BC106" s="283"/>
      <c r="BD106" s="282"/>
      <c r="BE106" s="283"/>
      <c r="BF106" s="282"/>
      <c r="BG106" s="283"/>
      <c r="BH106" s="282"/>
      <c r="BI106" s="283"/>
      <c r="BJ106" s="282"/>
      <c r="BK106" s="283"/>
      <c r="BL106" s="282"/>
      <c r="BM106" s="283"/>
      <c r="BN106" s="282"/>
    </row>
    <row r="107" spans="1:66" x14ac:dyDescent="0.2">
      <c r="A107" s="10">
        <v>104</v>
      </c>
      <c r="B107" s="5" t="s">
        <v>142</v>
      </c>
      <c r="C107" s="5" t="s">
        <v>90</v>
      </c>
      <c r="D107" s="281" t="s">
        <v>91</v>
      </c>
      <c r="E107" s="283"/>
      <c r="F107" s="282"/>
      <c r="G107" s="283"/>
      <c r="H107" s="282"/>
      <c r="I107" s="283"/>
      <c r="J107" s="282"/>
      <c r="K107" s="283"/>
      <c r="L107" s="282"/>
      <c r="M107" s="283"/>
      <c r="N107" s="282"/>
      <c r="O107" s="283"/>
      <c r="P107" s="282"/>
      <c r="Q107" s="283"/>
      <c r="R107" s="282"/>
      <c r="S107" s="283"/>
      <c r="T107" s="282"/>
      <c r="U107" s="283"/>
      <c r="V107" s="282"/>
      <c r="W107" s="283"/>
      <c r="X107" s="282"/>
      <c r="Y107" s="283"/>
      <c r="Z107" s="282"/>
      <c r="AA107" s="283"/>
      <c r="AB107" s="282"/>
      <c r="AC107" s="283"/>
      <c r="AD107" s="282"/>
      <c r="AE107" s="283"/>
      <c r="AF107" s="282"/>
      <c r="AG107" s="283"/>
      <c r="AH107" s="282"/>
      <c r="AI107" s="283"/>
      <c r="AJ107" s="282"/>
      <c r="AK107" s="283"/>
      <c r="AL107" s="282"/>
      <c r="AM107" s="283"/>
      <c r="AN107" s="282"/>
      <c r="AO107" s="283"/>
      <c r="AP107" s="282"/>
      <c r="AQ107" s="283"/>
      <c r="AR107" s="282"/>
      <c r="AS107" s="283"/>
      <c r="AT107" s="282"/>
      <c r="AU107" s="283"/>
      <c r="AV107" s="282"/>
      <c r="AW107" s="283"/>
      <c r="AX107" s="282"/>
      <c r="AY107" s="283"/>
      <c r="AZ107" s="282"/>
      <c r="BA107" s="283"/>
      <c r="BB107" s="282"/>
      <c r="BC107" s="283"/>
      <c r="BD107" s="282"/>
      <c r="BE107" s="283"/>
      <c r="BF107" s="282"/>
      <c r="BG107" s="283"/>
      <c r="BH107" s="282"/>
      <c r="BI107" s="283"/>
      <c r="BJ107" s="282"/>
      <c r="BK107" s="283"/>
      <c r="BL107" s="282"/>
      <c r="BM107" s="283"/>
      <c r="BN107" s="282"/>
    </row>
    <row r="108" spans="1:66" x14ac:dyDescent="0.2">
      <c r="A108" s="10">
        <v>105</v>
      </c>
      <c r="B108" s="5" t="s">
        <v>142</v>
      </c>
      <c r="C108" s="5" t="s">
        <v>90</v>
      </c>
      <c r="D108" s="281" t="s">
        <v>99</v>
      </c>
      <c r="E108" s="283"/>
      <c r="F108" s="282"/>
      <c r="G108" s="283"/>
      <c r="H108" s="282"/>
      <c r="I108" s="283"/>
      <c r="J108" s="282"/>
      <c r="K108" s="283"/>
      <c r="L108" s="282"/>
      <c r="M108" s="283"/>
      <c r="N108" s="282"/>
      <c r="O108" s="283"/>
      <c r="P108" s="282"/>
      <c r="Q108" s="283"/>
      <c r="R108" s="282"/>
      <c r="S108" s="283"/>
      <c r="T108" s="282"/>
      <c r="U108" s="283"/>
      <c r="V108" s="282"/>
      <c r="W108" s="283"/>
      <c r="X108" s="282"/>
      <c r="Y108" s="283"/>
      <c r="Z108" s="282"/>
      <c r="AA108" s="283"/>
      <c r="AB108" s="282"/>
      <c r="AC108" s="283"/>
      <c r="AD108" s="282"/>
      <c r="AE108" s="283"/>
      <c r="AF108" s="282"/>
      <c r="AG108" s="283"/>
      <c r="AH108" s="282"/>
      <c r="AI108" s="283"/>
      <c r="AJ108" s="282"/>
      <c r="AK108" s="283"/>
      <c r="AL108" s="282"/>
      <c r="AM108" s="283"/>
      <c r="AN108" s="282"/>
      <c r="AO108" s="283"/>
      <c r="AP108" s="282"/>
      <c r="AQ108" s="283"/>
      <c r="AR108" s="282"/>
      <c r="AS108" s="283"/>
      <c r="AT108" s="282"/>
      <c r="AU108" s="283"/>
      <c r="AV108" s="282"/>
      <c r="AW108" s="283"/>
      <c r="AX108" s="282"/>
      <c r="AY108" s="283"/>
      <c r="AZ108" s="282"/>
      <c r="BA108" s="283"/>
      <c r="BB108" s="282"/>
      <c r="BC108" s="283"/>
      <c r="BD108" s="282"/>
      <c r="BE108" s="283"/>
      <c r="BF108" s="282"/>
      <c r="BG108" s="283"/>
      <c r="BH108" s="282"/>
      <c r="BI108" s="283"/>
      <c r="BJ108" s="282"/>
      <c r="BK108" s="283"/>
      <c r="BL108" s="282"/>
      <c r="BM108" s="283"/>
      <c r="BN108" s="282"/>
    </row>
    <row r="109" spans="1:66" x14ac:dyDescent="0.2">
      <c r="A109" s="10">
        <v>106</v>
      </c>
      <c r="B109" s="5" t="s">
        <v>142</v>
      </c>
      <c r="C109" s="5" t="s">
        <v>90</v>
      </c>
      <c r="D109" s="281" t="s">
        <v>100</v>
      </c>
      <c r="E109" s="283"/>
      <c r="F109" s="282"/>
      <c r="G109" s="283"/>
      <c r="H109" s="282"/>
      <c r="I109" s="283"/>
      <c r="J109" s="282"/>
      <c r="K109" s="283"/>
      <c r="L109" s="282"/>
      <c r="M109" s="283"/>
      <c r="N109" s="282"/>
      <c r="O109" s="283"/>
      <c r="P109" s="282"/>
      <c r="Q109" s="283"/>
      <c r="R109" s="282"/>
      <c r="S109" s="283"/>
      <c r="T109" s="282"/>
      <c r="U109" s="283"/>
      <c r="V109" s="282"/>
      <c r="W109" s="283"/>
      <c r="X109" s="282"/>
      <c r="Y109" s="283"/>
      <c r="Z109" s="282"/>
      <c r="AA109" s="283"/>
      <c r="AB109" s="282"/>
      <c r="AC109" s="283"/>
      <c r="AD109" s="282"/>
      <c r="AE109" s="283"/>
      <c r="AF109" s="282"/>
      <c r="AG109" s="283"/>
      <c r="AH109" s="282"/>
      <c r="AI109" s="283"/>
      <c r="AJ109" s="282"/>
      <c r="AK109" s="283"/>
      <c r="AL109" s="282"/>
      <c r="AM109" s="283"/>
      <c r="AN109" s="282"/>
      <c r="AO109" s="283"/>
      <c r="AP109" s="282"/>
      <c r="AQ109" s="283"/>
      <c r="AR109" s="282"/>
      <c r="AS109" s="283"/>
      <c r="AT109" s="282"/>
      <c r="AU109" s="283"/>
      <c r="AV109" s="282"/>
      <c r="AW109" s="283"/>
      <c r="AX109" s="282"/>
      <c r="AY109" s="283"/>
      <c r="AZ109" s="282"/>
      <c r="BA109" s="283"/>
      <c r="BB109" s="282"/>
      <c r="BC109" s="283"/>
      <c r="BD109" s="282"/>
      <c r="BE109" s="283"/>
      <c r="BF109" s="282"/>
      <c r="BG109" s="283"/>
      <c r="BH109" s="282"/>
      <c r="BI109" s="283"/>
      <c r="BJ109" s="282"/>
      <c r="BK109" s="283"/>
      <c r="BL109" s="282"/>
      <c r="BM109" s="283"/>
      <c r="BN109" s="282"/>
    </row>
    <row r="110" spans="1:66" x14ac:dyDescent="0.2">
      <c r="A110" s="10">
        <v>107</v>
      </c>
      <c r="B110" s="5" t="s">
        <v>142</v>
      </c>
      <c r="C110" s="5" t="s">
        <v>101</v>
      </c>
      <c r="D110" s="281" t="s">
        <v>102</v>
      </c>
      <c r="E110" s="283"/>
      <c r="F110" s="282"/>
      <c r="G110" s="283"/>
      <c r="H110" s="282"/>
      <c r="I110" s="283"/>
      <c r="J110" s="282"/>
      <c r="K110" s="283"/>
      <c r="L110" s="282"/>
      <c r="M110" s="283"/>
      <c r="N110" s="282"/>
      <c r="O110" s="283"/>
      <c r="P110" s="282"/>
      <c r="Q110" s="283"/>
      <c r="R110" s="282"/>
      <c r="S110" s="283"/>
      <c r="T110" s="282"/>
      <c r="U110" s="283"/>
      <c r="V110" s="282"/>
      <c r="W110" s="283"/>
      <c r="X110" s="282"/>
      <c r="Y110" s="283"/>
      <c r="Z110" s="282"/>
      <c r="AA110" s="283"/>
      <c r="AB110" s="282"/>
      <c r="AC110" s="283"/>
      <c r="AD110" s="282"/>
      <c r="AE110" s="283"/>
      <c r="AF110" s="282"/>
      <c r="AG110" s="283"/>
      <c r="AH110" s="282"/>
      <c r="AI110" s="283"/>
      <c r="AJ110" s="282"/>
      <c r="AK110" s="283"/>
      <c r="AL110" s="282"/>
      <c r="AM110" s="283"/>
      <c r="AN110" s="282"/>
      <c r="AO110" s="283"/>
      <c r="AP110" s="282"/>
      <c r="AQ110" s="283"/>
      <c r="AR110" s="282"/>
      <c r="AS110" s="283"/>
      <c r="AT110" s="282"/>
      <c r="AU110" s="283"/>
      <c r="AV110" s="282"/>
      <c r="AW110" s="283"/>
      <c r="AX110" s="282"/>
      <c r="AY110" s="283"/>
      <c r="AZ110" s="282"/>
      <c r="BA110" s="283"/>
      <c r="BB110" s="282"/>
      <c r="BC110" s="283"/>
      <c r="BD110" s="282"/>
      <c r="BE110" s="283"/>
      <c r="BF110" s="282"/>
      <c r="BG110" s="283"/>
      <c r="BH110" s="282"/>
      <c r="BI110" s="283"/>
      <c r="BJ110" s="282"/>
      <c r="BK110" s="283"/>
      <c r="BL110" s="282"/>
      <c r="BM110" s="283"/>
      <c r="BN110" s="282"/>
    </row>
    <row r="111" spans="1:66" x14ac:dyDescent="0.2">
      <c r="A111" s="10">
        <v>108</v>
      </c>
      <c r="B111" s="5" t="s">
        <v>142</v>
      </c>
      <c r="C111" s="5" t="s">
        <v>90</v>
      </c>
      <c r="D111" s="281">
        <v>2025</v>
      </c>
      <c r="E111" s="283"/>
      <c r="F111" s="282"/>
      <c r="G111" s="283"/>
      <c r="H111" s="282"/>
      <c r="I111" s="283"/>
      <c r="J111" s="282"/>
      <c r="K111" s="283"/>
      <c r="L111" s="282"/>
      <c r="M111" s="283"/>
      <c r="N111" s="282"/>
      <c r="O111" s="283"/>
      <c r="P111" s="282"/>
      <c r="Q111" s="283"/>
      <c r="R111" s="282"/>
      <c r="S111" s="283"/>
      <c r="T111" s="282"/>
      <c r="U111" s="283"/>
      <c r="V111" s="282"/>
      <c r="W111" s="283"/>
      <c r="X111" s="282"/>
      <c r="Y111" s="283"/>
      <c r="Z111" s="282"/>
      <c r="AA111" s="283"/>
      <c r="AB111" s="282"/>
      <c r="AC111" s="283"/>
      <c r="AD111" s="282"/>
      <c r="AE111" s="283"/>
      <c r="AF111" s="282"/>
      <c r="AG111" s="283"/>
      <c r="AH111" s="282"/>
      <c r="AI111" s="283"/>
      <c r="AJ111" s="282"/>
      <c r="AK111" s="283"/>
      <c r="AL111" s="282"/>
      <c r="AM111" s="283"/>
      <c r="AN111" s="282"/>
      <c r="AO111" s="283"/>
      <c r="AP111" s="282"/>
      <c r="AQ111" s="283"/>
      <c r="AR111" s="282"/>
      <c r="AS111" s="283"/>
      <c r="AT111" s="282"/>
      <c r="AU111" s="283"/>
      <c r="AV111" s="282"/>
      <c r="AW111" s="283"/>
      <c r="AX111" s="282"/>
      <c r="AY111" s="283"/>
      <c r="AZ111" s="282"/>
      <c r="BA111" s="283"/>
      <c r="BB111" s="282"/>
      <c r="BC111" s="283"/>
      <c r="BD111" s="282"/>
      <c r="BE111" s="283"/>
      <c r="BF111" s="282"/>
      <c r="BG111" s="283"/>
      <c r="BH111" s="282"/>
      <c r="BI111" s="283"/>
      <c r="BJ111" s="282"/>
      <c r="BK111" s="283"/>
      <c r="BL111" s="282"/>
      <c r="BM111" s="283"/>
      <c r="BN111" s="282"/>
    </row>
    <row r="112" spans="1:66" x14ac:dyDescent="0.2">
      <c r="A112" s="10">
        <v>109</v>
      </c>
      <c r="B112" s="5" t="s">
        <v>142</v>
      </c>
      <c r="C112" s="5" t="s">
        <v>90</v>
      </c>
      <c r="D112" s="281">
        <v>2030</v>
      </c>
      <c r="E112" s="283"/>
      <c r="F112" s="282"/>
      <c r="G112" s="283"/>
      <c r="H112" s="282"/>
      <c r="I112" s="283"/>
      <c r="J112" s="282"/>
      <c r="K112" s="283"/>
      <c r="L112" s="282"/>
      <c r="M112" s="283"/>
      <c r="N112" s="282"/>
      <c r="O112" s="283"/>
      <c r="P112" s="282"/>
      <c r="Q112" s="283"/>
      <c r="R112" s="282"/>
      <c r="S112" s="283"/>
      <c r="T112" s="282"/>
      <c r="U112" s="283"/>
      <c r="V112" s="282"/>
      <c r="W112" s="283"/>
      <c r="X112" s="282"/>
      <c r="Y112" s="283"/>
      <c r="Z112" s="282"/>
      <c r="AA112" s="283"/>
      <c r="AB112" s="282"/>
      <c r="AC112" s="283"/>
      <c r="AD112" s="282"/>
      <c r="AE112" s="283"/>
      <c r="AF112" s="282"/>
      <c r="AG112" s="283"/>
      <c r="AH112" s="282"/>
      <c r="AI112" s="283"/>
      <c r="AJ112" s="282"/>
      <c r="AK112" s="283"/>
      <c r="AL112" s="282"/>
      <c r="AM112" s="283"/>
      <c r="AN112" s="282"/>
      <c r="AO112" s="283"/>
      <c r="AP112" s="282"/>
      <c r="AQ112" s="283"/>
      <c r="AR112" s="282"/>
      <c r="AS112" s="283"/>
      <c r="AT112" s="282"/>
      <c r="AU112" s="283"/>
      <c r="AV112" s="282"/>
      <c r="AW112" s="283"/>
      <c r="AX112" s="282"/>
      <c r="AY112" s="283"/>
      <c r="AZ112" s="282"/>
      <c r="BA112" s="283"/>
      <c r="BB112" s="282"/>
      <c r="BC112" s="283"/>
      <c r="BD112" s="282"/>
      <c r="BE112" s="283"/>
      <c r="BF112" s="282"/>
      <c r="BG112" s="283"/>
      <c r="BH112" s="282"/>
      <c r="BI112" s="283"/>
      <c r="BJ112" s="282"/>
      <c r="BK112" s="283"/>
      <c r="BL112" s="282"/>
      <c r="BM112" s="283"/>
      <c r="BN112" s="282"/>
    </row>
    <row r="113" spans="1:66" x14ac:dyDescent="0.2">
      <c r="A113" s="10">
        <v>110</v>
      </c>
      <c r="B113" s="5" t="s">
        <v>142</v>
      </c>
      <c r="C113" s="5" t="s">
        <v>90</v>
      </c>
      <c r="D113" s="281">
        <v>2050</v>
      </c>
      <c r="E113" s="283"/>
      <c r="F113" s="282"/>
      <c r="G113" s="283"/>
      <c r="H113" s="282"/>
      <c r="I113" s="283"/>
      <c r="J113" s="282"/>
      <c r="K113" s="283"/>
      <c r="L113" s="282"/>
      <c r="M113" s="283"/>
      <c r="N113" s="282"/>
      <c r="O113" s="283"/>
      <c r="P113" s="282"/>
      <c r="Q113" s="283"/>
      <c r="R113" s="282"/>
      <c r="S113" s="283"/>
      <c r="T113" s="282"/>
      <c r="U113" s="283"/>
      <c r="V113" s="282"/>
      <c r="W113" s="283"/>
      <c r="X113" s="282"/>
      <c r="Y113" s="283"/>
      <c r="Z113" s="282"/>
      <c r="AA113" s="283"/>
      <c r="AB113" s="282"/>
      <c r="AC113" s="283"/>
      <c r="AD113" s="282"/>
      <c r="AE113" s="283"/>
      <c r="AF113" s="282"/>
      <c r="AG113" s="283"/>
      <c r="AH113" s="282"/>
      <c r="AI113" s="283"/>
      <c r="AJ113" s="282"/>
      <c r="AK113" s="283"/>
      <c r="AL113" s="282"/>
      <c r="AM113" s="283"/>
      <c r="AN113" s="282"/>
      <c r="AO113" s="283"/>
      <c r="AP113" s="282"/>
      <c r="AQ113" s="283"/>
      <c r="AR113" s="282"/>
      <c r="AS113" s="283"/>
      <c r="AT113" s="282"/>
      <c r="AU113" s="283"/>
      <c r="AV113" s="282"/>
      <c r="AW113" s="283"/>
      <c r="AX113" s="282"/>
      <c r="AY113" s="283"/>
      <c r="AZ113" s="282"/>
      <c r="BA113" s="283"/>
      <c r="BB113" s="282"/>
      <c r="BC113" s="283"/>
      <c r="BD113" s="282"/>
      <c r="BE113" s="283"/>
      <c r="BF113" s="282"/>
      <c r="BG113" s="283"/>
      <c r="BH113" s="282"/>
      <c r="BI113" s="283"/>
      <c r="BJ113" s="282"/>
      <c r="BK113" s="283"/>
      <c r="BL113" s="282"/>
      <c r="BM113" s="283"/>
      <c r="BN113" s="282"/>
    </row>
    <row r="114" spans="1:66" x14ac:dyDescent="0.2">
      <c r="A114" s="10">
        <v>111</v>
      </c>
      <c r="B114" s="5" t="s">
        <v>143</v>
      </c>
      <c r="C114" s="5" t="s">
        <v>107</v>
      </c>
      <c r="D114" s="281" t="s">
        <v>91</v>
      </c>
      <c r="E114" s="283"/>
      <c r="F114" s="282"/>
      <c r="G114" s="283"/>
      <c r="H114" s="282"/>
      <c r="I114" s="283"/>
      <c r="J114" s="282"/>
      <c r="K114" s="283"/>
      <c r="L114" s="282"/>
      <c r="M114" s="283"/>
      <c r="N114" s="282"/>
      <c r="O114" s="283"/>
      <c r="P114" s="282"/>
      <c r="Q114" s="283"/>
      <c r="R114" s="282"/>
      <c r="S114" s="283"/>
      <c r="T114" s="282"/>
      <c r="U114" s="283"/>
      <c r="V114" s="282"/>
      <c r="W114" s="283"/>
      <c r="X114" s="282"/>
      <c r="Y114" s="283"/>
      <c r="Z114" s="282"/>
      <c r="AA114" s="283"/>
      <c r="AB114" s="282"/>
      <c r="AC114" s="283"/>
      <c r="AD114" s="282"/>
      <c r="AE114" s="283"/>
      <c r="AF114" s="282"/>
      <c r="AG114" s="283"/>
      <c r="AH114" s="282"/>
      <c r="AI114" s="283"/>
      <c r="AJ114" s="282"/>
      <c r="AK114" s="283"/>
      <c r="AL114" s="282"/>
      <c r="AM114" s="283"/>
      <c r="AN114" s="282"/>
      <c r="AO114" s="283"/>
      <c r="AP114" s="282"/>
      <c r="AQ114" s="283"/>
      <c r="AR114" s="282"/>
      <c r="AS114" s="283"/>
      <c r="AT114" s="282"/>
      <c r="AU114" s="283"/>
      <c r="AV114" s="282"/>
      <c r="AW114" s="283"/>
      <c r="AX114" s="282"/>
      <c r="AY114" s="283"/>
      <c r="AZ114" s="282"/>
      <c r="BA114" s="283"/>
      <c r="BB114" s="282"/>
      <c r="BC114" s="283"/>
      <c r="BD114" s="282"/>
      <c r="BE114" s="283"/>
      <c r="BF114" s="282"/>
      <c r="BG114" s="283"/>
      <c r="BH114" s="282"/>
      <c r="BI114" s="283"/>
      <c r="BJ114" s="282"/>
      <c r="BK114" s="283"/>
      <c r="BL114" s="282"/>
      <c r="BM114" s="283"/>
      <c r="BN114" s="282"/>
    </row>
    <row r="115" spans="1:66" x14ac:dyDescent="0.2">
      <c r="A115" s="10">
        <v>112</v>
      </c>
      <c r="B115" s="5" t="s">
        <v>144</v>
      </c>
      <c r="C115" s="5" t="s">
        <v>107</v>
      </c>
      <c r="D115" s="281" t="s">
        <v>91</v>
      </c>
      <c r="E115" s="283"/>
      <c r="F115" s="282"/>
      <c r="G115" s="283"/>
      <c r="H115" s="282"/>
      <c r="I115" s="283"/>
      <c r="J115" s="282"/>
      <c r="K115" s="283"/>
      <c r="L115" s="282"/>
      <c r="M115" s="283"/>
      <c r="N115" s="282"/>
      <c r="O115" s="283"/>
      <c r="P115" s="282"/>
      <c r="Q115" s="283"/>
      <c r="R115" s="282"/>
      <c r="S115" s="283"/>
      <c r="T115" s="282"/>
      <c r="U115" s="283"/>
      <c r="V115" s="282"/>
      <c r="W115" s="283"/>
      <c r="X115" s="282"/>
      <c r="Y115" s="283"/>
      <c r="Z115" s="282"/>
      <c r="AA115" s="283"/>
      <c r="AB115" s="282"/>
      <c r="AC115" s="283"/>
      <c r="AD115" s="282"/>
      <c r="AE115" s="283"/>
      <c r="AF115" s="282"/>
      <c r="AG115" s="283"/>
      <c r="AH115" s="282"/>
      <c r="AI115" s="283"/>
      <c r="AJ115" s="282"/>
      <c r="AK115" s="283"/>
      <c r="AL115" s="282"/>
      <c r="AM115" s="283"/>
      <c r="AN115" s="282"/>
      <c r="AO115" s="283"/>
      <c r="AP115" s="282"/>
      <c r="AQ115" s="283"/>
      <c r="AR115" s="282"/>
      <c r="AS115" s="283"/>
      <c r="AT115" s="282"/>
      <c r="AU115" s="283"/>
      <c r="AV115" s="282"/>
      <c r="AW115" s="283"/>
      <c r="AX115" s="282"/>
      <c r="AY115" s="283"/>
      <c r="AZ115" s="282"/>
      <c r="BA115" s="283"/>
      <c r="BB115" s="282"/>
      <c r="BC115" s="283"/>
      <c r="BD115" s="282"/>
      <c r="BE115" s="283"/>
      <c r="BF115" s="282"/>
      <c r="BG115" s="283"/>
      <c r="BH115" s="282"/>
      <c r="BI115" s="283"/>
      <c r="BJ115" s="282"/>
      <c r="BK115" s="283"/>
      <c r="BL115" s="282"/>
      <c r="BM115" s="283"/>
      <c r="BN115" s="282"/>
    </row>
    <row r="116" spans="1:66" x14ac:dyDescent="0.2">
      <c r="A116" s="10">
        <v>113</v>
      </c>
      <c r="B116" s="5" t="s">
        <v>145</v>
      </c>
      <c r="C116" s="5" t="s">
        <v>107</v>
      </c>
      <c r="D116" s="281" t="s">
        <v>91</v>
      </c>
      <c r="E116" s="283"/>
      <c r="F116" s="282"/>
      <c r="G116" s="283"/>
      <c r="H116" s="282"/>
      <c r="I116" s="283"/>
      <c r="J116" s="282"/>
      <c r="K116" s="283"/>
      <c r="L116" s="282"/>
      <c r="M116" s="283"/>
      <c r="N116" s="282"/>
      <c r="O116" s="283"/>
      <c r="P116" s="282"/>
      <c r="Q116" s="283"/>
      <c r="R116" s="282"/>
      <c r="S116" s="283"/>
      <c r="T116" s="282"/>
      <c r="U116" s="283"/>
      <c r="V116" s="282"/>
      <c r="W116" s="283"/>
      <c r="X116" s="282"/>
      <c r="Y116" s="283"/>
      <c r="Z116" s="282"/>
      <c r="AA116" s="283"/>
      <c r="AB116" s="282"/>
      <c r="AC116" s="283"/>
      <c r="AD116" s="282"/>
      <c r="AE116" s="283"/>
      <c r="AF116" s="282"/>
      <c r="AG116" s="283"/>
      <c r="AH116" s="282"/>
      <c r="AI116" s="283"/>
      <c r="AJ116" s="282"/>
      <c r="AK116" s="283"/>
      <c r="AL116" s="282"/>
      <c r="AM116" s="283"/>
      <c r="AN116" s="282"/>
      <c r="AO116" s="283"/>
      <c r="AP116" s="282"/>
      <c r="AQ116" s="283"/>
      <c r="AR116" s="282"/>
      <c r="AS116" s="283"/>
      <c r="AT116" s="282"/>
      <c r="AU116" s="283"/>
      <c r="AV116" s="282"/>
      <c r="AW116" s="283"/>
      <c r="AX116" s="282"/>
      <c r="AY116" s="283"/>
      <c r="AZ116" s="282"/>
      <c r="BA116" s="283"/>
      <c r="BB116" s="282"/>
      <c r="BC116" s="283"/>
      <c r="BD116" s="282"/>
      <c r="BE116" s="283"/>
      <c r="BF116" s="282"/>
      <c r="BG116" s="283"/>
      <c r="BH116" s="282"/>
      <c r="BI116" s="283"/>
      <c r="BJ116" s="282"/>
      <c r="BK116" s="283"/>
      <c r="BL116" s="282"/>
      <c r="BM116" s="283"/>
      <c r="BN116" s="282"/>
    </row>
    <row r="117" spans="1:66" x14ac:dyDescent="0.2">
      <c r="A117" s="10">
        <v>114</v>
      </c>
      <c r="B117" s="5" t="s">
        <v>143</v>
      </c>
      <c r="C117" s="5" t="s">
        <v>107</v>
      </c>
      <c r="D117" s="281" t="s">
        <v>99</v>
      </c>
      <c r="E117" s="283"/>
      <c r="F117" s="282"/>
      <c r="G117" s="283"/>
      <c r="H117" s="282"/>
      <c r="I117" s="283"/>
      <c r="J117" s="282"/>
      <c r="K117" s="283"/>
      <c r="L117" s="282"/>
      <c r="M117" s="283"/>
      <c r="N117" s="282"/>
      <c r="O117" s="283"/>
      <c r="P117" s="282"/>
      <c r="Q117" s="283"/>
      <c r="R117" s="282"/>
      <c r="S117" s="283"/>
      <c r="T117" s="282"/>
      <c r="U117" s="283"/>
      <c r="V117" s="282"/>
      <c r="W117" s="283"/>
      <c r="X117" s="282"/>
      <c r="Y117" s="283"/>
      <c r="Z117" s="282"/>
      <c r="AA117" s="283"/>
      <c r="AB117" s="282"/>
      <c r="AC117" s="283"/>
      <c r="AD117" s="282"/>
      <c r="AE117" s="283"/>
      <c r="AF117" s="282"/>
      <c r="AG117" s="283"/>
      <c r="AH117" s="282"/>
      <c r="AI117" s="283"/>
      <c r="AJ117" s="282"/>
      <c r="AK117" s="283"/>
      <c r="AL117" s="282"/>
      <c r="AM117" s="283"/>
      <c r="AN117" s="282"/>
      <c r="AO117" s="283"/>
      <c r="AP117" s="282"/>
      <c r="AQ117" s="283"/>
      <c r="AR117" s="282"/>
      <c r="AS117" s="283"/>
      <c r="AT117" s="282"/>
      <c r="AU117" s="283"/>
      <c r="AV117" s="282"/>
      <c r="AW117" s="283"/>
      <c r="AX117" s="282"/>
      <c r="AY117" s="283"/>
      <c r="AZ117" s="282"/>
      <c r="BA117" s="283"/>
      <c r="BB117" s="282"/>
      <c r="BC117" s="283"/>
      <c r="BD117" s="282"/>
      <c r="BE117" s="283"/>
      <c r="BF117" s="282"/>
      <c r="BG117" s="283"/>
      <c r="BH117" s="282"/>
      <c r="BI117" s="283"/>
      <c r="BJ117" s="282"/>
      <c r="BK117" s="283"/>
      <c r="BL117" s="282"/>
      <c r="BM117" s="283"/>
      <c r="BN117" s="282"/>
    </row>
    <row r="118" spans="1:66" x14ac:dyDescent="0.2">
      <c r="A118" s="10">
        <v>115</v>
      </c>
      <c r="B118" s="5" t="s">
        <v>144</v>
      </c>
      <c r="C118" s="5" t="s">
        <v>107</v>
      </c>
      <c r="D118" s="281" t="s">
        <v>99</v>
      </c>
      <c r="E118" s="283"/>
      <c r="F118" s="282"/>
      <c r="G118" s="283"/>
      <c r="H118" s="282"/>
      <c r="I118" s="283"/>
      <c r="J118" s="282"/>
      <c r="K118" s="283"/>
      <c r="L118" s="282"/>
      <c r="M118" s="283"/>
      <c r="N118" s="282"/>
      <c r="O118" s="283"/>
      <c r="P118" s="282"/>
      <c r="Q118" s="283"/>
      <c r="R118" s="282"/>
      <c r="S118" s="283"/>
      <c r="T118" s="282"/>
      <c r="U118" s="283"/>
      <c r="V118" s="282"/>
      <c r="W118" s="283"/>
      <c r="X118" s="282"/>
      <c r="Y118" s="283"/>
      <c r="Z118" s="282"/>
      <c r="AA118" s="283"/>
      <c r="AB118" s="282"/>
      <c r="AC118" s="283"/>
      <c r="AD118" s="282"/>
      <c r="AE118" s="283"/>
      <c r="AF118" s="282"/>
      <c r="AG118" s="283"/>
      <c r="AH118" s="282"/>
      <c r="AI118" s="283"/>
      <c r="AJ118" s="282"/>
      <c r="AK118" s="283"/>
      <c r="AL118" s="282"/>
      <c r="AM118" s="283"/>
      <c r="AN118" s="282"/>
      <c r="AO118" s="283"/>
      <c r="AP118" s="282"/>
      <c r="AQ118" s="283"/>
      <c r="AR118" s="282"/>
      <c r="AS118" s="283"/>
      <c r="AT118" s="282"/>
      <c r="AU118" s="283"/>
      <c r="AV118" s="282"/>
      <c r="AW118" s="283"/>
      <c r="AX118" s="282"/>
      <c r="AY118" s="283"/>
      <c r="AZ118" s="282"/>
      <c r="BA118" s="283"/>
      <c r="BB118" s="282"/>
      <c r="BC118" s="283"/>
      <c r="BD118" s="282"/>
      <c r="BE118" s="283"/>
      <c r="BF118" s="282"/>
      <c r="BG118" s="283"/>
      <c r="BH118" s="282"/>
      <c r="BI118" s="283"/>
      <c r="BJ118" s="282"/>
      <c r="BK118" s="283"/>
      <c r="BL118" s="282"/>
      <c r="BM118" s="283"/>
      <c r="BN118" s="282"/>
    </row>
    <row r="119" spans="1:66" x14ac:dyDescent="0.2">
      <c r="A119" s="10">
        <v>116</v>
      </c>
      <c r="B119" s="5" t="s">
        <v>145</v>
      </c>
      <c r="C119" s="5" t="s">
        <v>107</v>
      </c>
      <c r="D119" s="281" t="s">
        <v>99</v>
      </c>
      <c r="E119" s="283"/>
      <c r="F119" s="282"/>
      <c r="G119" s="283"/>
      <c r="H119" s="282"/>
      <c r="I119" s="283"/>
      <c r="J119" s="282"/>
      <c r="K119" s="283"/>
      <c r="L119" s="282"/>
      <c r="M119" s="283"/>
      <c r="N119" s="282"/>
      <c r="O119" s="283"/>
      <c r="P119" s="282"/>
      <c r="Q119" s="283"/>
      <c r="R119" s="282"/>
      <c r="S119" s="283"/>
      <c r="T119" s="282"/>
      <c r="U119" s="283"/>
      <c r="V119" s="282"/>
      <c r="W119" s="283"/>
      <c r="X119" s="282"/>
      <c r="Y119" s="283"/>
      <c r="Z119" s="282"/>
      <c r="AA119" s="283"/>
      <c r="AB119" s="282"/>
      <c r="AC119" s="283"/>
      <c r="AD119" s="282"/>
      <c r="AE119" s="283"/>
      <c r="AF119" s="282"/>
      <c r="AG119" s="283"/>
      <c r="AH119" s="282"/>
      <c r="AI119" s="283"/>
      <c r="AJ119" s="282"/>
      <c r="AK119" s="283"/>
      <c r="AL119" s="282"/>
      <c r="AM119" s="283"/>
      <c r="AN119" s="282"/>
      <c r="AO119" s="283"/>
      <c r="AP119" s="282"/>
      <c r="AQ119" s="283"/>
      <c r="AR119" s="282"/>
      <c r="AS119" s="283"/>
      <c r="AT119" s="282"/>
      <c r="AU119" s="283"/>
      <c r="AV119" s="282"/>
      <c r="AW119" s="283"/>
      <c r="AX119" s="282"/>
      <c r="AY119" s="283"/>
      <c r="AZ119" s="282"/>
      <c r="BA119" s="283"/>
      <c r="BB119" s="282"/>
      <c r="BC119" s="283"/>
      <c r="BD119" s="282"/>
      <c r="BE119" s="283"/>
      <c r="BF119" s="282"/>
      <c r="BG119" s="283"/>
      <c r="BH119" s="282"/>
      <c r="BI119" s="283"/>
      <c r="BJ119" s="282"/>
      <c r="BK119" s="283"/>
      <c r="BL119" s="282"/>
      <c r="BM119" s="283"/>
      <c r="BN119" s="282"/>
    </row>
    <row r="120" spans="1:66" x14ac:dyDescent="0.2">
      <c r="A120" s="10">
        <v>117</v>
      </c>
      <c r="B120" s="5" t="s">
        <v>146</v>
      </c>
      <c r="C120" s="5" t="s">
        <v>77</v>
      </c>
      <c r="D120" s="281" t="s">
        <v>63</v>
      </c>
      <c r="E120" s="283"/>
      <c r="F120" s="282"/>
      <c r="G120" s="283"/>
      <c r="H120" s="282"/>
      <c r="I120" s="283"/>
      <c r="J120" s="282"/>
      <c r="K120" s="283"/>
      <c r="L120" s="282"/>
      <c r="M120" s="283"/>
      <c r="N120" s="282"/>
      <c r="O120" s="283"/>
      <c r="P120" s="282"/>
      <c r="Q120" s="283"/>
      <c r="R120" s="282"/>
      <c r="S120" s="283"/>
      <c r="T120" s="282"/>
      <c r="U120" s="283"/>
      <c r="V120" s="282"/>
      <c r="W120" s="283"/>
      <c r="X120" s="282"/>
      <c r="Y120" s="283"/>
      <c r="Z120" s="282"/>
      <c r="AA120" s="283"/>
      <c r="AB120" s="282"/>
      <c r="AC120" s="283"/>
      <c r="AD120" s="282"/>
      <c r="AE120" s="283"/>
      <c r="AF120" s="282"/>
      <c r="AG120" s="283"/>
      <c r="AH120" s="282"/>
      <c r="AI120" s="283"/>
      <c r="AJ120" s="282"/>
      <c r="AK120" s="283"/>
      <c r="AL120" s="282"/>
      <c r="AM120" s="283"/>
      <c r="AN120" s="282"/>
      <c r="AO120" s="283"/>
      <c r="AP120" s="282"/>
      <c r="AQ120" s="283"/>
      <c r="AR120" s="282"/>
      <c r="AS120" s="283"/>
      <c r="AT120" s="282"/>
      <c r="AU120" s="283"/>
      <c r="AV120" s="282"/>
      <c r="AW120" s="283"/>
      <c r="AX120" s="282"/>
      <c r="AY120" s="283"/>
      <c r="AZ120" s="282"/>
      <c r="BA120" s="283"/>
      <c r="BB120" s="282"/>
      <c r="BC120" s="283"/>
      <c r="BD120" s="282"/>
      <c r="BE120" s="283"/>
      <c r="BF120" s="282"/>
      <c r="BG120" s="283"/>
      <c r="BH120" s="282"/>
      <c r="BI120" s="283"/>
      <c r="BJ120" s="282"/>
      <c r="BK120" s="283"/>
      <c r="BL120" s="282"/>
      <c r="BM120" s="283"/>
      <c r="BN120" s="282"/>
    </row>
    <row r="121" spans="1:66" x14ac:dyDescent="0.2">
      <c r="A121" s="10">
        <v>118</v>
      </c>
      <c r="B121" s="5" t="s">
        <v>147</v>
      </c>
      <c r="C121" s="5" t="s">
        <v>77</v>
      </c>
      <c r="D121" s="281" t="s">
        <v>63</v>
      </c>
      <c r="E121" s="283"/>
      <c r="F121" s="282"/>
      <c r="G121" s="283"/>
      <c r="H121" s="282"/>
      <c r="I121" s="283"/>
      <c r="J121" s="282"/>
      <c r="K121" s="283"/>
      <c r="L121" s="282"/>
      <c r="M121" s="283"/>
      <c r="N121" s="282"/>
      <c r="O121" s="283"/>
      <c r="P121" s="282"/>
      <c r="Q121" s="283"/>
      <c r="R121" s="282"/>
      <c r="S121" s="283"/>
      <c r="T121" s="282"/>
      <c r="U121" s="283"/>
      <c r="V121" s="282"/>
      <c r="W121" s="283"/>
      <c r="X121" s="282"/>
      <c r="Y121" s="283"/>
      <c r="Z121" s="282"/>
      <c r="AA121" s="283"/>
      <c r="AB121" s="282"/>
      <c r="AC121" s="283"/>
      <c r="AD121" s="282"/>
      <c r="AE121" s="283"/>
      <c r="AF121" s="282"/>
      <c r="AG121" s="283"/>
      <c r="AH121" s="282"/>
      <c r="AI121" s="283"/>
      <c r="AJ121" s="282"/>
      <c r="AK121" s="283"/>
      <c r="AL121" s="282"/>
      <c r="AM121" s="283"/>
      <c r="AN121" s="282"/>
      <c r="AO121" s="283"/>
      <c r="AP121" s="282"/>
      <c r="AQ121" s="283"/>
      <c r="AR121" s="282"/>
      <c r="AS121" s="283"/>
      <c r="AT121" s="282"/>
      <c r="AU121" s="283"/>
      <c r="AV121" s="282"/>
      <c r="AW121" s="283"/>
      <c r="AX121" s="282"/>
      <c r="AY121" s="283"/>
      <c r="AZ121" s="282"/>
      <c r="BA121" s="283"/>
      <c r="BB121" s="282"/>
      <c r="BC121" s="283"/>
      <c r="BD121" s="282"/>
      <c r="BE121" s="283"/>
      <c r="BF121" s="282"/>
      <c r="BG121" s="283"/>
      <c r="BH121" s="282"/>
      <c r="BI121" s="283"/>
      <c r="BJ121" s="282"/>
      <c r="BK121" s="283"/>
      <c r="BL121" s="282"/>
      <c r="BM121" s="283"/>
      <c r="BN121" s="282"/>
    </row>
    <row r="122" spans="1:66" x14ac:dyDescent="0.2">
      <c r="A122" s="10">
        <v>119</v>
      </c>
      <c r="B122" s="5" t="s">
        <v>148</v>
      </c>
      <c r="C122" s="5" t="s">
        <v>77</v>
      </c>
      <c r="D122" s="281" t="s">
        <v>63</v>
      </c>
      <c r="E122" s="283"/>
      <c r="F122" s="282"/>
      <c r="G122" s="283"/>
      <c r="H122" s="282"/>
      <c r="I122" s="283"/>
      <c r="J122" s="282"/>
      <c r="K122" s="283"/>
      <c r="L122" s="282"/>
      <c r="M122" s="283"/>
      <c r="N122" s="282"/>
      <c r="O122" s="283"/>
      <c r="P122" s="282"/>
      <c r="Q122" s="283"/>
      <c r="R122" s="282"/>
      <c r="S122" s="283"/>
      <c r="T122" s="282"/>
      <c r="U122" s="283"/>
      <c r="V122" s="282"/>
      <c r="W122" s="283"/>
      <c r="X122" s="282"/>
      <c r="Y122" s="283"/>
      <c r="Z122" s="282"/>
      <c r="AA122" s="283"/>
      <c r="AB122" s="282"/>
      <c r="AC122" s="283"/>
      <c r="AD122" s="282"/>
      <c r="AE122" s="283"/>
      <c r="AF122" s="282"/>
      <c r="AG122" s="283"/>
      <c r="AH122" s="282"/>
      <c r="AI122" s="283"/>
      <c r="AJ122" s="282"/>
      <c r="AK122" s="283"/>
      <c r="AL122" s="282"/>
      <c r="AM122" s="283"/>
      <c r="AN122" s="282"/>
      <c r="AO122" s="283"/>
      <c r="AP122" s="282"/>
      <c r="AQ122" s="283"/>
      <c r="AR122" s="282"/>
      <c r="AS122" s="283"/>
      <c r="AT122" s="282"/>
      <c r="AU122" s="283"/>
      <c r="AV122" s="282"/>
      <c r="AW122" s="283"/>
      <c r="AX122" s="282"/>
      <c r="AY122" s="283"/>
      <c r="AZ122" s="282"/>
      <c r="BA122" s="283"/>
      <c r="BB122" s="282"/>
      <c r="BC122" s="283"/>
      <c r="BD122" s="282"/>
      <c r="BE122" s="283"/>
      <c r="BF122" s="282"/>
      <c r="BG122" s="283"/>
      <c r="BH122" s="282"/>
      <c r="BI122" s="283"/>
      <c r="BJ122" s="282"/>
      <c r="BK122" s="283"/>
      <c r="BL122" s="282"/>
      <c r="BM122" s="283"/>
      <c r="BN122" s="282"/>
    </row>
    <row r="123" spans="1:66" x14ac:dyDescent="0.2">
      <c r="A123" s="10">
        <v>120</v>
      </c>
      <c r="B123" s="5" t="s">
        <v>149</v>
      </c>
      <c r="C123" s="5" t="s">
        <v>77</v>
      </c>
      <c r="D123" s="281" t="s">
        <v>63</v>
      </c>
      <c r="E123" s="283"/>
      <c r="F123" s="282"/>
      <c r="G123" s="283"/>
      <c r="H123" s="282"/>
      <c r="I123" s="283"/>
      <c r="J123" s="282"/>
      <c r="K123" s="283"/>
      <c r="L123" s="282"/>
      <c r="M123" s="283"/>
      <c r="N123" s="282"/>
      <c r="O123" s="283"/>
      <c r="P123" s="282"/>
      <c r="Q123" s="283"/>
      <c r="R123" s="282"/>
      <c r="S123" s="283"/>
      <c r="T123" s="282"/>
      <c r="U123" s="283"/>
      <c r="V123" s="282"/>
      <c r="W123" s="283"/>
      <c r="X123" s="282"/>
      <c r="Y123" s="283"/>
      <c r="Z123" s="282"/>
      <c r="AA123" s="283"/>
      <c r="AB123" s="282"/>
      <c r="AC123" s="283"/>
      <c r="AD123" s="282"/>
      <c r="AE123" s="283"/>
      <c r="AF123" s="282"/>
      <c r="AG123" s="283"/>
      <c r="AH123" s="282"/>
      <c r="AI123" s="283"/>
      <c r="AJ123" s="282"/>
      <c r="AK123" s="283"/>
      <c r="AL123" s="282"/>
      <c r="AM123" s="283"/>
      <c r="AN123" s="282"/>
      <c r="AO123" s="283"/>
      <c r="AP123" s="282"/>
      <c r="AQ123" s="283"/>
      <c r="AR123" s="282"/>
      <c r="AS123" s="283"/>
      <c r="AT123" s="282"/>
      <c r="AU123" s="283"/>
      <c r="AV123" s="282"/>
      <c r="AW123" s="283"/>
      <c r="AX123" s="282"/>
      <c r="AY123" s="283"/>
      <c r="AZ123" s="282"/>
      <c r="BA123" s="283"/>
      <c r="BB123" s="282"/>
      <c r="BC123" s="283"/>
      <c r="BD123" s="282"/>
      <c r="BE123" s="283"/>
      <c r="BF123" s="282"/>
      <c r="BG123" s="283"/>
      <c r="BH123" s="282"/>
      <c r="BI123" s="283"/>
      <c r="BJ123" s="282"/>
      <c r="BK123" s="283"/>
      <c r="BL123" s="282"/>
      <c r="BM123" s="283"/>
      <c r="BN123" s="282"/>
    </row>
    <row r="124" spans="1:66" x14ac:dyDescent="0.2">
      <c r="A124" s="10">
        <v>121</v>
      </c>
      <c r="B124" s="5" t="s">
        <v>150</v>
      </c>
      <c r="C124" s="5" t="s">
        <v>77</v>
      </c>
      <c r="D124" s="281" t="s">
        <v>63</v>
      </c>
      <c r="E124" s="283"/>
      <c r="F124" s="282"/>
      <c r="G124" s="283"/>
      <c r="H124" s="282"/>
      <c r="I124" s="283"/>
      <c r="J124" s="282"/>
      <c r="K124" s="283"/>
      <c r="L124" s="282"/>
      <c r="M124" s="283"/>
      <c r="N124" s="282"/>
      <c r="O124" s="283"/>
      <c r="P124" s="282"/>
      <c r="Q124" s="283"/>
      <c r="R124" s="282"/>
      <c r="S124" s="283"/>
      <c r="T124" s="282"/>
      <c r="U124" s="283"/>
      <c r="V124" s="282"/>
      <c r="W124" s="283"/>
      <c r="X124" s="282"/>
      <c r="Y124" s="283"/>
      <c r="Z124" s="282"/>
      <c r="AA124" s="283"/>
      <c r="AB124" s="282"/>
      <c r="AC124" s="283"/>
      <c r="AD124" s="282"/>
      <c r="AE124" s="283"/>
      <c r="AF124" s="282"/>
      <c r="AG124" s="283"/>
      <c r="AH124" s="282"/>
      <c r="AI124" s="283"/>
      <c r="AJ124" s="282"/>
      <c r="AK124" s="283"/>
      <c r="AL124" s="282"/>
      <c r="AM124" s="283"/>
      <c r="AN124" s="282"/>
      <c r="AO124" s="283"/>
      <c r="AP124" s="282"/>
      <c r="AQ124" s="283"/>
      <c r="AR124" s="282"/>
      <c r="AS124" s="283"/>
      <c r="AT124" s="282"/>
      <c r="AU124" s="283"/>
      <c r="AV124" s="282"/>
      <c r="AW124" s="283"/>
      <c r="AX124" s="282"/>
      <c r="AY124" s="283"/>
      <c r="AZ124" s="282"/>
      <c r="BA124" s="283"/>
      <c r="BB124" s="282"/>
      <c r="BC124" s="283"/>
      <c r="BD124" s="282"/>
      <c r="BE124" s="283"/>
      <c r="BF124" s="282"/>
      <c r="BG124" s="283"/>
      <c r="BH124" s="282"/>
      <c r="BI124" s="283"/>
      <c r="BJ124" s="282"/>
      <c r="BK124" s="283"/>
      <c r="BL124" s="282"/>
      <c r="BM124" s="283"/>
      <c r="BN124" s="282"/>
    </row>
    <row r="125" spans="1:66" x14ac:dyDescent="0.2">
      <c r="A125" s="11">
        <v>122</v>
      </c>
      <c r="B125" s="12" t="s">
        <v>151</v>
      </c>
      <c r="C125" s="12" t="s">
        <v>77</v>
      </c>
      <c r="D125" s="284" t="s">
        <v>63</v>
      </c>
      <c r="E125" s="285"/>
      <c r="F125" s="286"/>
      <c r="G125" s="285"/>
      <c r="H125" s="286"/>
      <c r="I125" s="285"/>
      <c r="J125" s="286"/>
      <c r="K125" s="285"/>
      <c r="L125" s="286"/>
      <c r="M125" s="285"/>
      <c r="N125" s="286"/>
      <c r="O125" s="285"/>
      <c r="P125" s="286"/>
      <c r="Q125" s="285"/>
      <c r="R125" s="286"/>
      <c r="S125" s="285"/>
      <c r="T125" s="286"/>
      <c r="U125" s="285"/>
      <c r="V125" s="286"/>
      <c r="W125" s="285"/>
      <c r="X125" s="286"/>
      <c r="Y125" s="285"/>
      <c r="Z125" s="286"/>
      <c r="AA125" s="285"/>
      <c r="AB125" s="286"/>
      <c r="AC125" s="285"/>
      <c r="AD125" s="286"/>
      <c r="AE125" s="285"/>
      <c r="AF125" s="286"/>
      <c r="AG125" s="285"/>
      <c r="AH125" s="286"/>
      <c r="AI125" s="285"/>
      <c r="AJ125" s="286"/>
      <c r="AK125" s="285"/>
      <c r="AL125" s="286"/>
      <c r="AM125" s="285"/>
      <c r="AN125" s="286"/>
      <c r="AO125" s="285"/>
      <c r="AP125" s="286"/>
      <c r="AQ125" s="285"/>
      <c r="AR125" s="286"/>
      <c r="AS125" s="285"/>
      <c r="AT125" s="286"/>
      <c r="AU125" s="285"/>
      <c r="AV125" s="286"/>
      <c r="AW125" s="285"/>
      <c r="AX125" s="286"/>
      <c r="AY125" s="285"/>
      <c r="AZ125" s="286"/>
      <c r="BA125" s="285"/>
      <c r="BB125" s="286"/>
      <c r="BC125" s="285"/>
      <c r="BD125" s="286"/>
      <c r="BE125" s="285"/>
      <c r="BF125" s="286"/>
      <c r="BG125" s="285"/>
      <c r="BH125" s="286"/>
      <c r="BI125" s="285"/>
      <c r="BJ125" s="286"/>
      <c r="BK125" s="285"/>
      <c r="BL125" s="286"/>
      <c r="BM125" s="285"/>
      <c r="BN125" s="286"/>
    </row>
    <row r="126" spans="1:66" x14ac:dyDescent="0.2">
      <c r="A126" s="10">
        <v>123</v>
      </c>
      <c r="B126" s="5" t="s">
        <v>152</v>
      </c>
      <c r="C126" s="5" t="s">
        <v>90</v>
      </c>
      <c r="D126" s="281" t="s">
        <v>91</v>
      </c>
      <c r="E126" s="283"/>
      <c r="F126" s="282"/>
      <c r="G126" s="283"/>
      <c r="H126" s="282"/>
      <c r="I126" s="283"/>
      <c r="J126" s="282"/>
      <c r="K126" s="283"/>
      <c r="L126" s="282"/>
      <c r="M126" s="283"/>
      <c r="N126" s="282"/>
      <c r="O126" s="283"/>
      <c r="P126" s="282"/>
      <c r="Q126" s="283"/>
      <c r="R126" s="282"/>
      <c r="S126" s="283"/>
      <c r="T126" s="282"/>
      <c r="U126" s="283"/>
      <c r="V126" s="282"/>
      <c r="W126" s="283"/>
      <c r="X126" s="282"/>
      <c r="Y126" s="283"/>
      <c r="Z126" s="282"/>
      <c r="AA126" s="283"/>
      <c r="AB126" s="282"/>
      <c r="AC126" s="283"/>
      <c r="AD126" s="282"/>
      <c r="AE126" s="283"/>
      <c r="AF126" s="282"/>
      <c r="AG126" s="283"/>
      <c r="AH126" s="282"/>
      <c r="AI126" s="283"/>
      <c r="AJ126" s="282"/>
      <c r="AK126" s="283"/>
      <c r="AL126" s="282"/>
      <c r="AM126" s="283"/>
      <c r="AN126" s="282"/>
      <c r="AO126" s="283"/>
      <c r="AP126" s="282"/>
      <c r="AQ126" s="283"/>
      <c r="AR126" s="282"/>
      <c r="AS126" s="283"/>
      <c r="AT126" s="282"/>
      <c r="AU126" s="283"/>
      <c r="AV126" s="282"/>
      <c r="AW126" s="283"/>
      <c r="AX126" s="282"/>
      <c r="AY126" s="283"/>
      <c r="AZ126" s="282"/>
      <c r="BA126" s="283"/>
      <c r="BB126" s="282"/>
      <c r="BC126" s="283"/>
      <c r="BD126" s="282"/>
      <c r="BE126" s="283"/>
      <c r="BF126" s="282"/>
      <c r="BG126" s="283"/>
      <c r="BH126" s="282"/>
      <c r="BI126" s="283"/>
      <c r="BJ126" s="282"/>
      <c r="BK126" s="283"/>
      <c r="BL126" s="282"/>
      <c r="BM126" s="283"/>
      <c r="BN126" s="282"/>
    </row>
    <row r="127" spans="1:66" x14ac:dyDescent="0.2">
      <c r="A127" s="10">
        <v>124</v>
      </c>
      <c r="B127" s="5" t="s">
        <v>152</v>
      </c>
      <c r="C127" s="5" t="s">
        <v>90</v>
      </c>
      <c r="D127" s="281" t="s">
        <v>99</v>
      </c>
      <c r="E127" s="283"/>
      <c r="F127" s="282"/>
      <c r="G127" s="283"/>
      <c r="H127" s="282"/>
      <c r="I127" s="283"/>
      <c r="J127" s="282"/>
      <c r="K127" s="283"/>
      <c r="L127" s="282"/>
      <c r="M127" s="283"/>
      <c r="N127" s="282"/>
      <c r="O127" s="283"/>
      <c r="P127" s="282"/>
      <c r="Q127" s="283"/>
      <c r="R127" s="282"/>
      <c r="S127" s="283"/>
      <c r="T127" s="282"/>
      <c r="U127" s="283"/>
      <c r="V127" s="282"/>
      <c r="W127" s="283"/>
      <c r="X127" s="282"/>
      <c r="Y127" s="283"/>
      <c r="Z127" s="282"/>
      <c r="AA127" s="283"/>
      <c r="AB127" s="282"/>
      <c r="AC127" s="283"/>
      <c r="AD127" s="282"/>
      <c r="AE127" s="283"/>
      <c r="AF127" s="282"/>
      <c r="AG127" s="283"/>
      <c r="AH127" s="282"/>
      <c r="AI127" s="283"/>
      <c r="AJ127" s="282"/>
      <c r="AK127" s="283"/>
      <c r="AL127" s="282"/>
      <c r="AM127" s="283"/>
      <c r="AN127" s="282"/>
      <c r="AO127" s="283"/>
      <c r="AP127" s="282"/>
      <c r="AQ127" s="283"/>
      <c r="AR127" s="282"/>
      <c r="AS127" s="283"/>
      <c r="AT127" s="282"/>
      <c r="AU127" s="283"/>
      <c r="AV127" s="282"/>
      <c r="AW127" s="283"/>
      <c r="AX127" s="282"/>
      <c r="AY127" s="283"/>
      <c r="AZ127" s="282"/>
      <c r="BA127" s="283"/>
      <c r="BB127" s="282"/>
      <c r="BC127" s="283"/>
      <c r="BD127" s="282"/>
      <c r="BE127" s="283"/>
      <c r="BF127" s="282"/>
      <c r="BG127" s="283"/>
      <c r="BH127" s="282"/>
      <c r="BI127" s="283"/>
      <c r="BJ127" s="282"/>
      <c r="BK127" s="283"/>
      <c r="BL127" s="282"/>
      <c r="BM127" s="283"/>
      <c r="BN127" s="282"/>
    </row>
    <row r="128" spans="1:66" x14ac:dyDescent="0.2">
      <c r="A128" s="10">
        <v>125</v>
      </c>
      <c r="B128" s="5" t="s">
        <v>152</v>
      </c>
      <c r="C128" s="5" t="s">
        <v>90</v>
      </c>
      <c r="D128" s="281" t="s">
        <v>100</v>
      </c>
      <c r="E128" s="283"/>
      <c r="F128" s="282"/>
      <c r="G128" s="283"/>
      <c r="H128" s="282"/>
      <c r="I128" s="283"/>
      <c r="J128" s="282"/>
      <c r="K128" s="283"/>
      <c r="L128" s="282"/>
      <c r="M128" s="283"/>
      <c r="N128" s="282"/>
      <c r="O128" s="283"/>
      <c r="P128" s="282"/>
      <c r="Q128" s="283"/>
      <c r="R128" s="282"/>
      <c r="S128" s="283"/>
      <c r="T128" s="282"/>
      <c r="U128" s="283"/>
      <c r="V128" s="282"/>
      <c r="W128" s="283"/>
      <c r="X128" s="282"/>
      <c r="Y128" s="283"/>
      <c r="Z128" s="282"/>
      <c r="AA128" s="283"/>
      <c r="AB128" s="282"/>
      <c r="AC128" s="283"/>
      <c r="AD128" s="282"/>
      <c r="AE128" s="283"/>
      <c r="AF128" s="282"/>
      <c r="AG128" s="283"/>
      <c r="AH128" s="282"/>
      <c r="AI128" s="283"/>
      <c r="AJ128" s="282"/>
      <c r="AK128" s="283"/>
      <c r="AL128" s="282"/>
      <c r="AM128" s="283"/>
      <c r="AN128" s="282"/>
      <c r="AO128" s="283"/>
      <c r="AP128" s="282"/>
      <c r="AQ128" s="283"/>
      <c r="AR128" s="282"/>
      <c r="AS128" s="283"/>
      <c r="AT128" s="282"/>
      <c r="AU128" s="283"/>
      <c r="AV128" s="282"/>
      <c r="AW128" s="283"/>
      <c r="AX128" s="282"/>
      <c r="AY128" s="283"/>
      <c r="AZ128" s="282"/>
      <c r="BA128" s="283"/>
      <c r="BB128" s="282"/>
      <c r="BC128" s="283"/>
      <c r="BD128" s="282"/>
      <c r="BE128" s="283"/>
      <c r="BF128" s="282"/>
      <c r="BG128" s="283"/>
      <c r="BH128" s="282"/>
      <c r="BI128" s="283"/>
      <c r="BJ128" s="282"/>
      <c r="BK128" s="283"/>
      <c r="BL128" s="282"/>
      <c r="BM128" s="283"/>
      <c r="BN128" s="282"/>
    </row>
    <row r="129" spans="1:66" x14ac:dyDescent="0.2">
      <c r="A129" s="10">
        <v>126</v>
      </c>
      <c r="B129" s="5" t="s">
        <v>152</v>
      </c>
      <c r="C129" s="5" t="s">
        <v>101</v>
      </c>
      <c r="D129" s="281" t="s">
        <v>102</v>
      </c>
      <c r="E129" s="283"/>
      <c r="F129" s="282"/>
      <c r="G129" s="283"/>
      <c r="H129" s="282"/>
      <c r="I129" s="283"/>
      <c r="J129" s="282"/>
      <c r="K129" s="283"/>
      <c r="L129" s="282"/>
      <c r="M129" s="283"/>
      <c r="N129" s="282"/>
      <c r="O129" s="283"/>
      <c r="P129" s="282"/>
      <c r="Q129" s="283"/>
      <c r="R129" s="282"/>
      <c r="S129" s="283"/>
      <c r="T129" s="282"/>
      <c r="U129" s="283"/>
      <c r="V129" s="282"/>
      <c r="W129" s="283"/>
      <c r="X129" s="282"/>
      <c r="Y129" s="283"/>
      <c r="Z129" s="282"/>
      <c r="AA129" s="283"/>
      <c r="AB129" s="282"/>
      <c r="AC129" s="283"/>
      <c r="AD129" s="282"/>
      <c r="AE129" s="283"/>
      <c r="AF129" s="282"/>
      <c r="AG129" s="283"/>
      <c r="AH129" s="282"/>
      <c r="AI129" s="283"/>
      <c r="AJ129" s="282"/>
      <c r="AK129" s="283"/>
      <c r="AL129" s="282"/>
      <c r="AM129" s="283"/>
      <c r="AN129" s="282"/>
      <c r="AO129" s="283"/>
      <c r="AP129" s="282"/>
      <c r="AQ129" s="283"/>
      <c r="AR129" s="282"/>
      <c r="AS129" s="283"/>
      <c r="AT129" s="282"/>
      <c r="AU129" s="283"/>
      <c r="AV129" s="282"/>
      <c r="AW129" s="283"/>
      <c r="AX129" s="282"/>
      <c r="AY129" s="283"/>
      <c r="AZ129" s="282"/>
      <c r="BA129" s="283"/>
      <c r="BB129" s="282"/>
      <c r="BC129" s="283"/>
      <c r="BD129" s="282"/>
      <c r="BE129" s="283"/>
      <c r="BF129" s="282"/>
      <c r="BG129" s="283"/>
      <c r="BH129" s="282"/>
      <c r="BI129" s="283"/>
      <c r="BJ129" s="282"/>
      <c r="BK129" s="283"/>
      <c r="BL129" s="282"/>
      <c r="BM129" s="283"/>
      <c r="BN129" s="282"/>
    </row>
    <row r="130" spans="1:66" x14ac:dyDescent="0.2">
      <c r="A130" s="10">
        <v>127</v>
      </c>
      <c r="B130" s="5" t="s">
        <v>152</v>
      </c>
      <c r="C130" s="5" t="s">
        <v>90</v>
      </c>
      <c r="D130" s="281">
        <v>2025</v>
      </c>
      <c r="E130" s="283"/>
      <c r="F130" s="282"/>
      <c r="G130" s="283"/>
      <c r="H130" s="282"/>
      <c r="I130" s="283"/>
      <c r="J130" s="282"/>
      <c r="K130" s="283"/>
      <c r="L130" s="282"/>
      <c r="M130" s="283"/>
      <c r="N130" s="282"/>
      <c r="O130" s="283"/>
      <c r="P130" s="282"/>
      <c r="Q130" s="283"/>
      <c r="R130" s="282"/>
      <c r="S130" s="283"/>
      <c r="T130" s="282"/>
      <c r="U130" s="283"/>
      <c r="V130" s="282"/>
      <c r="W130" s="283"/>
      <c r="X130" s="282"/>
      <c r="Y130" s="283"/>
      <c r="Z130" s="282"/>
      <c r="AA130" s="283"/>
      <c r="AB130" s="282"/>
      <c r="AC130" s="283"/>
      <c r="AD130" s="282"/>
      <c r="AE130" s="283"/>
      <c r="AF130" s="282"/>
      <c r="AG130" s="283"/>
      <c r="AH130" s="282"/>
      <c r="AI130" s="283"/>
      <c r="AJ130" s="282"/>
      <c r="AK130" s="283"/>
      <c r="AL130" s="282"/>
      <c r="AM130" s="283"/>
      <c r="AN130" s="282"/>
      <c r="AO130" s="283"/>
      <c r="AP130" s="282"/>
      <c r="AQ130" s="283"/>
      <c r="AR130" s="282"/>
      <c r="AS130" s="283"/>
      <c r="AT130" s="282"/>
      <c r="AU130" s="283"/>
      <c r="AV130" s="282"/>
      <c r="AW130" s="283"/>
      <c r="AX130" s="282"/>
      <c r="AY130" s="283"/>
      <c r="AZ130" s="282"/>
      <c r="BA130" s="283"/>
      <c r="BB130" s="282"/>
      <c r="BC130" s="283"/>
      <c r="BD130" s="282"/>
      <c r="BE130" s="283"/>
      <c r="BF130" s="282"/>
      <c r="BG130" s="283"/>
      <c r="BH130" s="282"/>
      <c r="BI130" s="283"/>
      <c r="BJ130" s="282"/>
      <c r="BK130" s="283"/>
      <c r="BL130" s="282"/>
      <c r="BM130" s="283"/>
      <c r="BN130" s="282"/>
    </row>
    <row r="131" spans="1:66" x14ac:dyDescent="0.2">
      <c r="A131" s="10">
        <v>128</v>
      </c>
      <c r="B131" s="5" t="s">
        <v>152</v>
      </c>
      <c r="C131" s="5" t="s">
        <v>90</v>
      </c>
      <c r="D131" s="281">
        <v>2030</v>
      </c>
      <c r="E131" s="283"/>
      <c r="F131" s="282"/>
      <c r="G131" s="283"/>
      <c r="H131" s="282"/>
      <c r="I131" s="283"/>
      <c r="J131" s="282"/>
      <c r="K131" s="283"/>
      <c r="L131" s="282"/>
      <c r="M131" s="283"/>
      <c r="N131" s="282"/>
      <c r="O131" s="283"/>
      <c r="P131" s="282"/>
      <c r="Q131" s="283"/>
      <c r="R131" s="282"/>
      <c r="S131" s="283"/>
      <c r="T131" s="282"/>
      <c r="U131" s="283"/>
      <c r="V131" s="282"/>
      <c r="W131" s="283"/>
      <c r="X131" s="282"/>
      <c r="Y131" s="283"/>
      <c r="Z131" s="282"/>
      <c r="AA131" s="283"/>
      <c r="AB131" s="282"/>
      <c r="AC131" s="283"/>
      <c r="AD131" s="282"/>
      <c r="AE131" s="283"/>
      <c r="AF131" s="282"/>
      <c r="AG131" s="283"/>
      <c r="AH131" s="282"/>
      <c r="AI131" s="283"/>
      <c r="AJ131" s="282"/>
      <c r="AK131" s="283"/>
      <c r="AL131" s="282"/>
      <c r="AM131" s="283"/>
      <c r="AN131" s="282"/>
      <c r="AO131" s="283"/>
      <c r="AP131" s="282"/>
      <c r="AQ131" s="283"/>
      <c r="AR131" s="282"/>
      <c r="AS131" s="283"/>
      <c r="AT131" s="282"/>
      <c r="AU131" s="283"/>
      <c r="AV131" s="282"/>
      <c r="AW131" s="283"/>
      <c r="AX131" s="282"/>
      <c r="AY131" s="283"/>
      <c r="AZ131" s="282"/>
      <c r="BA131" s="283"/>
      <c r="BB131" s="282"/>
      <c r="BC131" s="283"/>
      <c r="BD131" s="282"/>
      <c r="BE131" s="283"/>
      <c r="BF131" s="282"/>
      <c r="BG131" s="283"/>
      <c r="BH131" s="282"/>
      <c r="BI131" s="283"/>
      <c r="BJ131" s="282"/>
      <c r="BK131" s="283"/>
      <c r="BL131" s="282"/>
      <c r="BM131" s="283"/>
      <c r="BN131" s="282"/>
    </row>
    <row r="132" spans="1:66" x14ac:dyDescent="0.2">
      <c r="A132" s="10">
        <v>129</v>
      </c>
      <c r="B132" s="5" t="s">
        <v>152</v>
      </c>
      <c r="C132" s="5" t="s">
        <v>90</v>
      </c>
      <c r="D132" s="281">
        <v>2050</v>
      </c>
      <c r="E132" s="283"/>
      <c r="F132" s="282"/>
      <c r="G132" s="283"/>
      <c r="H132" s="282"/>
      <c r="I132" s="283"/>
      <c r="J132" s="282"/>
      <c r="K132" s="283"/>
      <c r="L132" s="282"/>
      <c r="M132" s="283"/>
      <c r="N132" s="282"/>
      <c r="O132" s="283"/>
      <c r="P132" s="282"/>
      <c r="Q132" s="283"/>
      <c r="R132" s="282"/>
      <c r="S132" s="283"/>
      <c r="T132" s="282"/>
      <c r="U132" s="283"/>
      <c r="V132" s="282"/>
      <c r="W132" s="283"/>
      <c r="X132" s="282"/>
      <c r="Y132" s="283"/>
      <c r="Z132" s="282"/>
      <c r="AA132" s="283"/>
      <c r="AB132" s="282"/>
      <c r="AC132" s="283"/>
      <c r="AD132" s="282"/>
      <c r="AE132" s="283"/>
      <c r="AF132" s="282"/>
      <c r="AG132" s="283"/>
      <c r="AH132" s="282"/>
      <c r="AI132" s="283"/>
      <c r="AJ132" s="282"/>
      <c r="AK132" s="283"/>
      <c r="AL132" s="282"/>
      <c r="AM132" s="283"/>
      <c r="AN132" s="282"/>
      <c r="AO132" s="283"/>
      <c r="AP132" s="282"/>
      <c r="AQ132" s="283"/>
      <c r="AR132" s="282"/>
      <c r="AS132" s="283"/>
      <c r="AT132" s="282"/>
      <c r="AU132" s="283"/>
      <c r="AV132" s="282"/>
      <c r="AW132" s="283"/>
      <c r="AX132" s="282"/>
      <c r="AY132" s="283"/>
      <c r="AZ132" s="282"/>
      <c r="BA132" s="283"/>
      <c r="BB132" s="282"/>
      <c r="BC132" s="283"/>
      <c r="BD132" s="282"/>
      <c r="BE132" s="283"/>
      <c r="BF132" s="282"/>
      <c r="BG132" s="283"/>
      <c r="BH132" s="282"/>
      <c r="BI132" s="283"/>
      <c r="BJ132" s="282"/>
      <c r="BK132" s="283"/>
      <c r="BL132" s="282"/>
      <c r="BM132" s="283"/>
      <c r="BN132" s="282"/>
    </row>
    <row r="133" spans="1:66" x14ac:dyDescent="0.2">
      <c r="A133" s="10">
        <v>130</v>
      </c>
      <c r="B133" s="5" t="s">
        <v>153</v>
      </c>
      <c r="C133" s="5" t="s">
        <v>90</v>
      </c>
      <c r="D133" s="281" t="s">
        <v>91</v>
      </c>
      <c r="E133" s="283"/>
      <c r="F133" s="282"/>
      <c r="G133" s="283"/>
      <c r="H133" s="282"/>
      <c r="I133" s="283"/>
      <c r="J133" s="282"/>
      <c r="K133" s="283"/>
      <c r="L133" s="282"/>
      <c r="M133" s="283"/>
      <c r="N133" s="282"/>
      <c r="O133" s="283"/>
      <c r="P133" s="282"/>
      <c r="Q133" s="283"/>
      <c r="R133" s="282"/>
      <c r="S133" s="283"/>
      <c r="T133" s="282"/>
      <c r="U133" s="283"/>
      <c r="V133" s="282"/>
      <c r="W133" s="283"/>
      <c r="X133" s="282"/>
      <c r="Y133" s="283"/>
      <c r="Z133" s="282"/>
      <c r="AA133" s="283"/>
      <c r="AB133" s="282"/>
      <c r="AC133" s="283"/>
      <c r="AD133" s="282"/>
      <c r="AE133" s="283"/>
      <c r="AF133" s="282"/>
      <c r="AG133" s="283"/>
      <c r="AH133" s="282"/>
      <c r="AI133" s="283"/>
      <c r="AJ133" s="282"/>
      <c r="AK133" s="283"/>
      <c r="AL133" s="282"/>
      <c r="AM133" s="283"/>
      <c r="AN133" s="282"/>
      <c r="AO133" s="283"/>
      <c r="AP133" s="282"/>
      <c r="AQ133" s="283"/>
      <c r="AR133" s="282"/>
      <c r="AS133" s="283"/>
      <c r="AT133" s="282"/>
      <c r="AU133" s="283"/>
      <c r="AV133" s="282"/>
      <c r="AW133" s="283"/>
      <c r="AX133" s="282"/>
      <c r="AY133" s="283"/>
      <c r="AZ133" s="282"/>
      <c r="BA133" s="283"/>
      <c r="BB133" s="282"/>
      <c r="BC133" s="283"/>
      <c r="BD133" s="282"/>
      <c r="BE133" s="283"/>
      <c r="BF133" s="282"/>
      <c r="BG133" s="283"/>
      <c r="BH133" s="282"/>
      <c r="BI133" s="283"/>
      <c r="BJ133" s="282"/>
      <c r="BK133" s="283"/>
      <c r="BL133" s="282"/>
      <c r="BM133" s="283"/>
      <c r="BN133" s="282"/>
    </row>
    <row r="134" spans="1:66" x14ac:dyDescent="0.2">
      <c r="A134" s="10">
        <v>131</v>
      </c>
      <c r="B134" s="5" t="s">
        <v>153</v>
      </c>
      <c r="C134" s="5" t="s">
        <v>90</v>
      </c>
      <c r="D134" s="281" t="s">
        <v>99</v>
      </c>
      <c r="E134" s="283"/>
      <c r="F134" s="282"/>
      <c r="G134" s="283"/>
      <c r="H134" s="282"/>
      <c r="I134" s="283"/>
      <c r="J134" s="282"/>
      <c r="K134" s="283"/>
      <c r="L134" s="282"/>
      <c r="M134" s="283"/>
      <c r="N134" s="282"/>
      <c r="O134" s="283"/>
      <c r="P134" s="282"/>
      <c r="Q134" s="283"/>
      <c r="R134" s="282"/>
      <c r="S134" s="283"/>
      <c r="T134" s="282"/>
      <c r="U134" s="283"/>
      <c r="V134" s="282"/>
      <c r="W134" s="283"/>
      <c r="X134" s="282"/>
      <c r="Y134" s="283"/>
      <c r="Z134" s="282"/>
      <c r="AA134" s="283"/>
      <c r="AB134" s="282"/>
      <c r="AC134" s="283"/>
      <c r="AD134" s="282"/>
      <c r="AE134" s="283"/>
      <c r="AF134" s="282"/>
      <c r="AG134" s="283"/>
      <c r="AH134" s="282"/>
      <c r="AI134" s="283"/>
      <c r="AJ134" s="282"/>
      <c r="AK134" s="283"/>
      <c r="AL134" s="282"/>
      <c r="AM134" s="283"/>
      <c r="AN134" s="282"/>
      <c r="AO134" s="283"/>
      <c r="AP134" s="282"/>
      <c r="AQ134" s="283"/>
      <c r="AR134" s="282"/>
      <c r="AS134" s="283"/>
      <c r="AT134" s="282"/>
      <c r="AU134" s="283"/>
      <c r="AV134" s="282"/>
      <c r="AW134" s="283"/>
      <c r="AX134" s="282"/>
      <c r="AY134" s="283"/>
      <c r="AZ134" s="282"/>
      <c r="BA134" s="283"/>
      <c r="BB134" s="282"/>
      <c r="BC134" s="283"/>
      <c r="BD134" s="282"/>
      <c r="BE134" s="283"/>
      <c r="BF134" s="282"/>
      <c r="BG134" s="283"/>
      <c r="BH134" s="282"/>
      <c r="BI134" s="283"/>
      <c r="BJ134" s="282"/>
      <c r="BK134" s="283"/>
      <c r="BL134" s="282"/>
      <c r="BM134" s="283"/>
      <c r="BN134" s="282"/>
    </row>
    <row r="135" spans="1:66" x14ac:dyDescent="0.2">
      <c r="A135" s="10">
        <v>132</v>
      </c>
      <c r="B135" s="5" t="s">
        <v>153</v>
      </c>
      <c r="C135" s="5" t="s">
        <v>90</v>
      </c>
      <c r="D135" s="281" t="s">
        <v>100</v>
      </c>
      <c r="E135" s="283"/>
      <c r="F135" s="282"/>
      <c r="G135" s="283"/>
      <c r="H135" s="282"/>
      <c r="I135" s="283"/>
      <c r="J135" s="282"/>
      <c r="K135" s="283"/>
      <c r="L135" s="282"/>
      <c r="M135" s="283"/>
      <c r="N135" s="282"/>
      <c r="O135" s="283"/>
      <c r="P135" s="282"/>
      <c r="Q135" s="283"/>
      <c r="R135" s="282"/>
      <c r="S135" s="283"/>
      <c r="T135" s="282"/>
      <c r="U135" s="283"/>
      <c r="V135" s="282"/>
      <c r="W135" s="283"/>
      <c r="X135" s="282"/>
      <c r="Y135" s="283"/>
      <c r="Z135" s="282"/>
      <c r="AA135" s="283"/>
      <c r="AB135" s="282"/>
      <c r="AC135" s="283"/>
      <c r="AD135" s="282"/>
      <c r="AE135" s="283"/>
      <c r="AF135" s="282"/>
      <c r="AG135" s="283"/>
      <c r="AH135" s="282"/>
      <c r="AI135" s="283"/>
      <c r="AJ135" s="282"/>
      <c r="AK135" s="283"/>
      <c r="AL135" s="282"/>
      <c r="AM135" s="283"/>
      <c r="AN135" s="282"/>
      <c r="AO135" s="283"/>
      <c r="AP135" s="282"/>
      <c r="AQ135" s="283"/>
      <c r="AR135" s="282"/>
      <c r="AS135" s="283"/>
      <c r="AT135" s="282"/>
      <c r="AU135" s="283"/>
      <c r="AV135" s="282"/>
      <c r="AW135" s="283"/>
      <c r="AX135" s="282"/>
      <c r="AY135" s="283"/>
      <c r="AZ135" s="282"/>
      <c r="BA135" s="283"/>
      <c r="BB135" s="282"/>
      <c r="BC135" s="283"/>
      <c r="BD135" s="282"/>
      <c r="BE135" s="283"/>
      <c r="BF135" s="282"/>
      <c r="BG135" s="283"/>
      <c r="BH135" s="282"/>
      <c r="BI135" s="283"/>
      <c r="BJ135" s="282"/>
      <c r="BK135" s="283"/>
      <c r="BL135" s="282"/>
      <c r="BM135" s="283"/>
      <c r="BN135" s="282"/>
    </row>
    <row r="136" spans="1:66" x14ac:dyDescent="0.2">
      <c r="A136" s="10">
        <v>133</v>
      </c>
      <c r="B136" s="5" t="s">
        <v>153</v>
      </c>
      <c r="C136" s="5" t="s">
        <v>101</v>
      </c>
      <c r="D136" s="281" t="s">
        <v>102</v>
      </c>
      <c r="E136" s="283"/>
      <c r="F136" s="282"/>
      <c r="G136" s="283"/>
      <c r="H136" s="282"/>
      <c r="I136" s="283"/>
      <c r="J136" s="282"/>
      <c r="K136" s="283"/>
      <c r="L136" s="282"/>
      <c r="M136" s="283"/>
      <c r="N136" s="282"/>
      <c r="O136" s="283"/>
      <c r="P136" s="282"/>
      <c r="Q136" s="283"/>
      <c r="R136" s="282"/>
      <c r="S136" s="283"/>
      <c r="T136" s="282"/>
      <c r="U136" s="283"/>
      <c r="V136" s="282"/>
      <c r="W136" s="283"/>
      <c r="X136" s="282"/>
      <c r="Y136" s="283"/>
      <c r="Z136" s="282"/>
      <c r="AA136" s="283"/>
      <c r="AB136" s="282"/>
      <c r="AC136" s="283"/>
      <c r="AD136" s="282"/>
      <c r="AE136" s="283"/>
      <c r="AF136" s="282"/>
      <c r="AG136" s="283"/>
      <c r="AH136" s="282"/>
      <c r="AI136" s="283"/>
      <c r="AJ136" s="282"/>
      <c r="AK136" s="283"/>
      <c r="AL136" s="282"/>
      <c r="AM136" s="283"/>
      <c r="AN136" s="282"/>
      <c r="AO136" s="283"/>
      <c r="AP136" s="282"/>
      <c r="AQ136" s="283"/>
      <c r="AR136" s="282"/>
      <c r="AS136" s="283"/>
      <c r="AT136" s="282"/>
      <c r="AU136" s="283"/>
      <c r="AV136" s="282"/>
      <c r="AW136" s="283"/>
      <c r="AX136" s="282"/>
      <c r="AY136" s="283"/>
      <c r="AZ136" s="282"/>
      <c r="BA136" s="283"/>
      <c r="BB136" s="282"/>
      <c r="BC136" s="283"/>
      <c r="BD136" s="282"/>
      <c r="BE136" s="283"/>
      <c r="BF136" s="282"/>
      <c r="BG136" s="283"/>
      <c r="BH136" s="282"/>
      <c r="BI136" s="283"/>
      <c r="BJ136" s="282"/>
      <c r="BK136" s="283"/>
      <c r="BL136" s="282"/>
      <c r="BM136" s="283"/>
      <c r="BN136" s="282"/>
    </row>
    <row r="137" spans="1:66" x14ac:dyDescent="0.2">
      <c r="A137" s="10">
        <v>134</v>
      </c>
      <c r="B137" s="5" t="s">
        <v>153</v>
      </c>
      <c r="C137" s="5" t="s">
        <v>90</v>
      </c>
      <c r="D137" s="281">
        <v>2025</v>
      </c>
      <c r="E137" s="283"/>
      <c r="F137" s="282"/>
      <c r="G137" s="283"/>
      <c r="H137" s="282"/>
      <c r="I137" s="283"/>
      <c r="J137" s="282"/>
      <c r="K137" s="283"/>
      <c r="L137" s="282"/>
      <c r="M137" s="283"/>
      <c r="N137" s="282"/>
      <c r="O137" s="283"/>
      <c r="P137" s="282"/>
      <c r="Q137" s="283"/>
      <c r="R137" s="282"/>
      <c r="S137" s="283"/>
      <c r="T137" s="282"/>
      <c r="U137" s="283"/>
      <c r="V137" s="282"/>
      <c r="W137" s="283"/>
      <c r="X137" s="282"/>
      <c r="Y137" s="283"/>
      <c r="Z137" s="282"/>
      <c r="AA137" s="283"/>
      <c r="AB137" s="282"/>
      <c r="AC137" s="283"/>
      <c r="AD137" s="282"/>
      <c r="AE137" s="283"/>
      <c r="AF137" s="282"/>
      <c r="AG137" s="283"/>
      <c r="AH137" s="282"/>
      <c r="AI137" s="283"/>
      <c r="AJ137" s="282"/>
      <c r="AK137" s="283"/>
      <c r="AL137" s="282"/>
      <c r="AM137" s="283"/>
      <c r="AN137" s="282"/>
      <c r="AO137" s="283"/>
      <c r="AP137" s="282"/>
      <c r="AQ137" s="283"/>
      <c r="AR137" s="282"/>
      <c r="AS137" s="283"/>
      <c r="AT137" s="282"/>
      <c r="AU137" s="283"/>
      <c r="AV137" s="282"/>
      <c r="AW137" s="283"/>
      <c r="AX137" s="282"/>
      <c r="AY137" s="283"/>
      <c r="AZ137" s="282"/>
      <c r="BA137" s="283"/>
      <c r="BB137" s="282"/>
      <c r="BC137" s="283"/>
      <c r="BD137" s="282"/>
      <c r="BE137" s="283"/>
      <c r="BF137" s="282"/>
      <c r="BG137" s="283"/>
      <c r="BH137" s="282"/>
      <c r="BI137" s="283"/>
      <c r="BJ137" s="282"/>
      <c r="BK137" s="283"/>
      <c r="BL137" s="282"/>
      <c r="BM137" s="283"/>
      <c r="BN137" s="282"/>
    </row>
    <row r="138" spans="1:66" x14ac:dyDescent="0.2">
      <c r="A138" s="10">
        <v>135</v>
      </c>
      <c r="B138" s="5" t="s">
        <v>153</v>
      </c>
      <c r="C138" s="5" t="s">
        <v>90</v>
      </c>
      <c r="D138" s="281">
        <v>2030</v>
      </c>
      <c r="E138" s="283"/>
      <c r="F138" s="282"/>
      <c r="G138" s="283"/>
      <c r="H138" s="282"/>
      <c r="I138" s="283"/>
      <c r="J138" s="282"/>
      <c r="K138" s="283"/>
      <c r="L138" s="282"/>
      <c r="M138" s="283"/>
      <c r="N138" s="282"/>
      <c r="O138" s="283"/>
      <c r="P138" s="282"/>
      <c r="Q138" s="283"/>
      <c r="R138" s="282"/>
      <c r="S138" s="283"/>
      <c r="T138" s="282"/>
      <c r="U138" s="283"/>
      <c r="V138" s="282"/>
      <c r="W138" s="283"/>
      <c r="X138" s="282"/>
      <c r="Y138" s="283"/>
      <c r="Z138" s="282"/>
      <c r="AA138" s="283"/>
      <c r="AB138" s="282"/>
      <c r="AC138" s="283"/>
      <c r="AD138" s="282"/>
      <c r="AE138" s="283"/>
      <c r="AF138" s="282"/>
      <c r="AG138" s="283"/>
      <c r="AH138" s="282"/>
      <c r="AI138" s="283"/>
      <c r="AJ138" s="282"/>
      <c r="AK138" s="283"/>
      <c r="AL138" s="282"/>
      <c r="AM138" s="283"/>
      <c r="AN138" s="282"/>
      <c r="AO138" s="283"/>
      <c r="AP138" s="282"/>
      <c r="AQ138" s="283"/>
      <c r="AR138" s="282"/>
      <c r="AS138" s="283"/>
      <c r="AT138" s="282"/>
      <c r="AU138" s="283"/>
      <c r="AV138" s="282"/>
      <c r="AW138" s="283"/>
      <c r="AX138" s="282"/>
      <c r="AY138" s="283"/>
      <c r="AZ138" s="282"/>
      <c r="BA138" s="283"/>
      <c r="BB138" s="282"/>
      <c r="BC138" s="283"/>
      <c r="BD138" s="282"/>
      <c r="BE138" s="283"/>
      <c r="BF138" s="282"/>
      <c r="BG138" s="283"/>
      <c r="BH138" s="282"/>
      <c r="BI138" s="283"/>
      <c r="BJ138" s="282"/>
      <c r="BK138" s="283"/>
      <c r="BL138" s="282"/>
      <c r="BM138" s="283"/>
      <c r="BN138" s="282"/>
    </row>
    <row r="139" spans="1:66" x14ac:dyDescent="0.2">
      <c r="A139" s="10">
        <v>136</v>
      </c>
      <c r="B139" s="5" t="s">
        <v>153</v>
      </c>
      <c r="C139" s="5" t="s">
        <v>90</v>
      </c>
      <c r="D139" s="281">
        <v>2050</v>
      </c>
      <c r="E139" s="283"/>
      <c r="F139" s="282"/>
      <c r="G139" s="283"/>
      <c r="H139" s="282"/>
      <c r="I139" s="283"/>
      <c r="J139" s="282"/>
      <c r="K139" s="283"/>
      <c r="L139" s="282"/>
      <c r="M139" s="283"/>
      <c r="N139" s="282"/>
      <c r="O139" s="283"/>
      <c r="P139" s="282"/>
      <c r="Q139" s="283"/>
      <c r="R139" s="282"/>
      <c r="S139" s="283"/>
      <c r="T139" s="282"/>
      <c r="U139" s="283"/>
      <c r="V139" s="282"/>
      <c r="W139" s="283"/>
      <c r="X139" s="282"/>
      <c r="Y139" s="283"/>
      <c r="Z139" s="282"/>
      <c r="AA139" s="283"/>
      <c r="AB139" s="282"/>
      <c r="AC139" s="283"/>
      <c r="AD139" s="282"/>
      <c r="AE139" s="283"/>
      <c r="AF139" s="282"/>
      <c r="AG139" s="283"/>
      <c r="AH139" s="282"/>
      <c r="AI139" s="283"/>
      <c r="AJ139" s="282"/>
      <c r="AK139" s="283"/>
      <c r="AL139" s="282"/>
      <c r="AM139" s="283"/>
      <c r="AN139" s="282"/>
      <c r="AO139" s="283"/>
      <c r="AP139" s="282"/>
      <c r="AQ139" s="283"/>
      <c r="AR139" s="282"/>
      <c r="AS139" s="283"/>
      <c r="AT139" s="282"/>
      <c r="AU139" s="283"/>
      <c r="AV139" s="282"/>
      <c r="AW139" s="283"/>
      <c r="AX139" s="282"/>
      <c r="AY139" s="283"/>
      <c r="AZ139" s="282"/>
      <c r="BA139" s="283"/>
      <c r="BB139" s="282"/>
      <c r="BC139" s="283"/>
      <c r="BD139" s="282"/>
      <c r="BE139" s="283"/>
      <c r="BF139" s="282"/>
      <c r="BG139" s="283"/>
      <c r="BH139" s="282"/>
      <c r="BI139" s="283"/>
      <c r="BJ139" s="282"/>
      <c r="BK139" s="283"/>
      <c r="BL139" s="282"/>
      <c r="BM139" s="283"/>
      <c r="BN139" s="282"/>
    </row>
    <row r="140" spans="1:66" x14ac:dyDescent="0.2">
      <c r="A140" s="10">
        <v>137</v>
      </c>
      <c r="B140" s="5" t="s">
        <v>154</v>
      </c>
      <c r="C140" s="5" t="s">
        <v>155</v>
      </c>
      <c r="D140" s="281" t="s">
        <v>63</v>
      </c>
      <c r="E140" s="283"/>
      <c r="F140" s="282"/>
      <c r="G140" s="283"/>
      <c r="H140" s="282"/>
      <c r="I140" s="283"/>
      <c r="J140" s="282"/>
      <c r="K140" s="283"/>
      <c r="L140" s="282"/>
      <c r="M140" s="283"/>
      <c r="N140" s="282"/>
      <c r="O140" s="283"/>
      <c r="P140" s="282"/>
      <c r="Q140" s="283"/>
      <c r="R140" s="282"/>
      <c r="S140" s="283"/>
      <c r="T140" s="282"/>
      <c r="U140" s="283"/>
      <c r="V140" s="282"/>
      <c r="W140" s="283"/>
      <c r="X140" s="282"/>
      <c r="Y140" s="283"/>
      <c r="Z140" s="282"/>
      <c r="AA140" s="283"/>
      <c r="AB140" s="282"/>
      <c r="AC140" s="283"/>
      <c r="AD140" s="282"/>
      <c r="AE140" s="283"/>
      <c r="AF140" s="282"/>
      <c r="AG140" s="283"/>
      <c r="AH140" s="282"/>
      <c r="AI140" s="283"/>
      <c r="AJ140" s="282"/>
      <c r="AK140" s="283"/>
      <c r="AL140" s="282"/>
      <c r="AM140" s="283"/>
      <c r="AN140" s="282"/>
      <c r="AO140" s="283"/>
      <c r="AP140" s="282"/>
      <c r="AQ140" s="283"/>
      <c r="AR140" s="282"/>
      <c r="AS140" s="283"/>
      <c r="AT140" s="282"/>
      <c r="AU140" s="283"/>
      <c r="AV140" s="282"/>
      <c r="AW140" s="283"/>
      <c r="AX140" s="282"/>
      <c r="AY140" s="283"/>
      <c r="AZ140" s="282"/>
      <c r="BA140" s="283"/>
      <c r="BB140" s="282"/>
      <c r="BC140" s="283"/>
      <c r="BD140" s="282"/>
      <c r="BE140" s="283"/>
      <c r="BF140" s="282"/>
      <c r="BG140" s="283"/>
      <c r="BH140" s="282"/>
      <c r="BI140" s="283"/>
      <c r="BJ140" s="282"/>
      <c r="BK140" s="283"/>
      <c r="BL140" s="282"/>
      <c r="BM140" s="283"/>
      <c r="BN140" s="282"/>
    </row>
    <row r="141" spans="1:66" x14ac:dyDescent="0.2">
      <c r="A141" s="10">
        <v>138</v>
      </c>
      <c r="B141" s="5" t="s">
        <v>156</v>
      </c>
      <c r="C141" s="5" t="s">
        <v>155</v>
      </c>
      <c r="D141" s="281" t="s">
        <v>63</v>
      </c>
      <c r="E141" s="283"/>
      <c r="F141" s="282"/>
      <c r="G141" s="283"/>
      <c r="H141" s="282"/>
      <c r="I141" s="283"/>
      <c r="J141" s="282"/>
      <c r="K141" s="283"/>
      <c r="L141" s="282"/>
      <c r="M141" s="283"/>
      <c r="N141" s="282"/>
      <c r="O141" s="283"/>
      <c r="P141" s="282"/>
      <c r="Q141" s="283"/>
      <c r="R141" s="282"/>
      <c r="S141" s="283"/>
      <c r="T141" s="282"/>
      <c r="U141" s="283"/>
      <c r="V141" s="282"/>
      <c r="W141" s="283"/>
      <c r="X141" s="282"/>
      <c r="Y141" s="283"/>
      <c r="Z141" s="282"/>
      <c r="AA141" s="283"/>
      <c r="AB141" s="282"/>
      <c r="AC141" s="283"/>
      <c r="AD141" s="282"/>
      <c r="AE141" s="283"/>
      <c r="AF141" s="282"/>
      <c r="AG141" s="283"/>
      <c r="AH141" s="282"/>
      <c r="AI141" s="283"/>
      <c r="AJ141" s="282"/>
      <c r="AK141" s="283"/>
      <c r="AL141" s="282"/>
      <c r="AM141" s="283"/>
      <c r="AN141" s="282"/>
      <c r="AO141" s="283"/>
      <c r="AP141" s="282"/>
      <c r="AQ141" s="283"/>
      <c r="AR141" s="282"/>
      <c r="AS141" s="283"/>
      <c r="AT141" s="282"/>
      <c r="AU141" s="283"/>
      <c r="AV141" s="282"/>
      <c r="AW141" s="283"/>
      <c r="AX141" s="282"/>
      <c r="AY141" s="283"/>
      <c r="AZ141" s="282"/>
      <c r="BA141" s="283"/>
      <c r="BB141" s="282"/>
      <c r="BC141" s="283"/>
      <c r="BD141" s="282"/>
      <c r="BE141" s="283"/>
      <c r="BF141" s="282"/>
      <c r="BG141" s="283"/>
      <c r="BH141" s="282"/>
      <c r="BI141" s="283"/>
      <c r="BJ141" s="282"/>
      <c r="BK141" s="283"/>
      <c r="BL141" s="282"/>
      <c r="BM141" s="283"/>
      <c r="BN141" s="282"/>
    </row>
    <row r="142" spans="1:66" x14ac:dyDescent="0.2">
      <c r="A142" s="10">
        <v>139</v>
      </c>
      <c r="B142" s="5" t="s">
        <v>157</v>
      </c>
      <c r="C142" s="5" t="s">
        <v>107</v>
      </c>
      <c r="D142" s="281" t="s">
        <v>91</v>
      </c>
      <c r="E142" s="283"/>
      <c r="F142" s="282"/>
      <c r="G142" s="283"/>
      <c r="H142" s="282"/>
      <c r="I142" s="283"/>
      <c r="J142" s="282"/>
      <c r="K142" s="283"/>
      <c r="L142" s="282"/>
      <c r="M142" s="283"/>
      <c r="N142" s="282"/>
      <c r="O142" s="283"/>
      <c r="P142" s="282"/>
      <c r="Q142" s="283"/>
      <c r="R142" s="282"/>
      <c r="S142" s="283"/>
      <c r="T142" s="282"/>
      <c r="U142" s="283"/>
      <c r="V142" s="282"/>
      <c r="W142" s="283"/>
      <c r="X142" s="282"/>
      <c r="Y142" s="283"/>
      <c r="Z142" s="282"/>
      <c r="AA142" s="283"/>
      <c r="AB142" s="282"/>
      <c r="AC142" s="283"/>
      <c r="AD142" s="282"/>
      <c r="AE142" s="283"/>
      <c r="AF142" s="282"/>
      <c r="AG142" s="283"/>
      <c r="AH142" s="282"/>
      <c r="AI142" s="283"/>
      <c r="AJ142" s="282"/>
      <c r="AK142" s="283"/>
      <c r="AL142" s="282"/>
      <c r="AM142" s="283"/>
      <c r="AN142" s="282"/>
      <c r="AO142" s="283"/>
      <c r="AP142" s="282"/>
      <c r="AQ142" s="283"/>
      <c r="AR142" s="282"/>
      <c r="AS142" s="283"/>
      <c r="AT142" s="282"/>
      <c r="AU142" s="283"/>
      <c r="AV142" s="282"/>
      <c r="AW142" s="283"/>
      <c r="AX142" s="282"/>
      <c r="AY142" s="283"/>
      <c r="AZ142" s="282"/>
      <c r="BA142" s="283"/>
      <c r="BB142" s="282"/>
      <c r="BC142" s="283"/>
      <c r="BD142" s="282"/>
      <c r="BE142" s="283"/>
      <c r="BF142" s="282"/>
      <c r="BG142" s="283"/>
      <c r="BH142" s="282"/>
      <c r="BI142" s="283"/>
      <c r="BJ142" s="282"/>
      <c r="BK142" s="283"/>
      <c r="BL142" s="282"/>
      <c r="BM142" s="283"/>
      <c r="BN142" s="282"/>
    </row>
    <row r="143" spans="1:66" x14ac:dyDescent="0.2">
      <c r="A143" s="10">
        <v>140</v>
      </c>
      <c r="B143" s="5" t="s">
        <v>158</v>
      </c>
      <c r="C143" s="5" t="s">
        <v>107</v>
      </c>
      <c r="D143" s="281" t="s">
        <v>91</v>
      </c>
      <c r="E143" s="283"/>
      <c r="F143" s="282"/>
      <c r="G143" s="283"/>
      <c r="H143" s="282"/>
      <c r="I143" s="283"/>
      <c r="J143" s="282"/>
      <c r="K143" s="283"/>
      <c r="L143" s="282"/>
      <c r="M143" s="283"/>
      <c r="N143" s="282"/>
      <c r="O143" s="283"/>
      <c r="P143" s="282"/>
      <c r="Q143" s="283"/>
      <c r="R143" s="282"/>
      <c r="S143" s="283"/>
      <c r="T143" s="282"/>
      <c r="U143" s="283"/>
      <c r="V143" s="282"/>
      <c r="W143" s="283"/>
      <c r="X143" s="282"/>
      <c r="Y143" s="283"/>
      <c r="Z143" s="282"/>
      <c r="AA143" s="283"/>
      <c r="AB143" s="282"/>
      <c r="AC143" s="283"/>
      <c r="AD143" s="282"/>
      <c r="AE143" s="283"/>
      <c r="AF143" s="282"/>
      <c r="AG143" s="283"/>
      <c r="AH143" s="282"/>
      <c r="AI143" s="283"/>
      <c r="AJ143" s="282"/>
      <c r="AK143" s="283"/>
      <c r="AL143" s="282"/>
      <c r="AM143" s="283"/>
      <c r="AN143" s="282"/>
      <c r="AO143" s="283"/>
      <c r="AP143" s="282"/>
      <c r="AQ143" s="283"/>
      <c r="AR143" s="282"/>
      <c r="AS143" s="283"/>
      <c r="AT143" s="282"/>
      <c r="AU143" s="283"/>
      <c r="AV143" s="282"/>
      <c r="AW143" s="283"/>
      <c r="AX143" s="282"/>
      <c r="AY143" s="283"/>
      <c r="AZ143" s="282"/>
      <c r="BA143" s="283"/>
      <c r="BB143" s="282"/>
      <c r="BC143" s="283"/>
      <c r="BD143" s="282"/>
      <c r="BE143" s="283"/>
      <c r="BF143" s="282"/>
      <c r="BG143" s="283"/>
      <c r="BH143" s="282"/>
      <c r="BI143" s="283"/>
      <c r="BJ143" s="282"/>
      <c r="BK143" s="283"/>
      <c r="BL143" s="282"/>
      <c r="BM143" s="283"/>
      <c r="BN143" s="282"/>
    </row>
    <row r="144" spans="1:66" x14ac:dyDescent="0.2">
      <c r="A144" s="10">
        <v>141</v>
      </c>
      <c r="B144" s="5" t="s">
        <v>159</v>
      </c>
      <c r="C144" s="5" t="s">
        <v>107</v>
      </c>
      <c r="D144" s="281" t="s">
        <v>91</v>
      </c>
      <c r="E144" s="283"/>
      <c r="F144" s="282"/>
      <c r="G144" s="283"/>
      <c r="H144" s="282"/>
      <c r="I144" s="283"/>
      <c r="J144" s="282"/>
      <c r="K144" s="283"/>
      <c r="L144" s="282"/>
      <c r="M144" s="283"/>
      <c r="N144" s="282"/>
      <c r="O144" s="283"/>
      <c r="P144" s="282"/>
      <c r="Q144" s="283"/>
      <c r="R144" s="282"/>
      <c r="S144" s="283"/>
      <c r="T144" s="282"/>
      <c r="U144" s="283"/>
      <c r="V144" s="282"/>
      <c r="W144" s="283"/>
      <c r="X144" s="282"/>
      <c r="Y144" s="283"/>
      <c r="Z144" s="282"/>
      <c r="AA144" s="283"/>
      <c r="AB144" s="282"/>
      <c r="AC144" s="283"/>
      <c r="AD144" s="282"/>
      <c r="AE144" s="283"/>
      <c r="AF144" s="282"/>
      <c r="AG144" s="283"/>
      <c r="AH144" s="282"/>
      <c r="AI144" s="283"/>
      <c r="AJ144" s="282"/>
      <c r="AK144" s="283"/>
      <c r="AL144" s="282"/>
      <c r="AM144" s="283"/>
      <c r="AN144" s="282"/>
      <c r="AO144" s="283"/>
      <c r="AP144" s="282"/>
      <c r="AQ144" s="283"/>
      <c r="AR144" s="282"/>
      <c r="AS144" s="283"/>
      <c r="AT144" s="282"/>
      <c r="AU144" s="283"/>
      <c r="AV144" s="282"/>
      <c r="AW144" s="283"/>
      <c r="AX144" s="282"/>
      <c r="AY144" s="283"/>
      <c r="AZ144" s="282"/>
      <c r="BA144" s="283"/>
      <c r="BB144" s="282"/>
      <c r="BC144" s="283"/>
      <c r="BD144" s="282"/>
      <c r="BE144" s="283"/>
      <c r="BF144" s="282"/>
      <c r="BG144" s="283"/>
      <c r="BH144" s="282"/>
      <c r="BI144" s="283"/>
      <c r="BJ144" s="282"/>
      <c r="BK144" s="283"/>
      <c r="BL144" s="282"/>
      <c r="BM144" s="283"/>
      <c r="BN144" s="282"/>
    </row>
    <row r="145" spans="1:66" x14ac:dyDescent="0.2">
      <c r="A145" s="10">
        <v>142</v>
      </c>
      <c r="B145" s="5" t="s">
        <v>157</v>
      </c>
      <c r="C145" s="5" t="s">
        <v>107</v>
      </c>
      <c r="D145" s="281" t="s">
        <v>99</v>
      </c>
      <c r="E145" s="283"/>
      <c r="F145" s="282"/>
      <c r="G145" s="283"/>
      <c r="H145" s="282"/>
      <c r="I145" s="283"/>
      <c r="J145" s="282"/>
      <c r="K145" s="283"/>
      <c r="L145" s="282"/>
      <c r="M145" s="283"/>
      <c r="N145" s="282"/>
      <c r="O145" s="283"/>
      <c r="P145" s="282"/>
      <c r="Q145" s="283"/>
      <c r="R145" s="282"/>
      <c r="S145" s="283"/>
      <c r="T145" s="282"/>
      <c r="U145" s="283"/>
      <c r="V145" s="282"/>
      <c r="W145" s="283"/>
      <c r="X145" s="282"/>
      <c r="Y145" s="283"/>
      <c r="Z145" s="282"/>
      <c r="AA145" s="283"/>
      <c r="AB145" s="282"/>
      <c r="AC145" s="283"/>
      <c r="AD145" s="282"/>
      <c r="AE145" s="283"/>
      <c r="AF145" s="282"/>
      <c r="AG145" s="283"/>
      <c r="AH145" s="282"/>
      <c r="AI145" s="283"/>
      <c r="AJ145" s="282"/>
      <c r="AK145" s="283"/>
      <c r="AL145" s="282"/>
      <c r="AM145" s="283"/>
      <c r="AN145" s="282"/>
      <c r="AO145" s="283"/>
      <c r="AP145" s="282"/>
      <c r="AQ145" s="283"/>
      <c r="AR145" s="282"/>
      <c r="AS145" s="283"/>
      <c r="AT145" s="282"/>
      <c r="AU145" s="283"/>
      <c r="AV145" s="282"/>
      <c r="AW145" s="283"/>
      <c r="AX145" s="282"/>
      <c r="AY145" s="283"/>
      <c r="AZ145" s="282"/>
      <c r="BA145" s="283"/>
      <c r="BB145" s="282"/>
      <c r="BC145" s="283"/>
      <c r="BD145" s="282"/>
      <c r="BE145" s="283"/>
      <c r="BF145" s="282"/>
      <c r="BG145" s="283"/>
      <c r="BH145" s="282"/>
      <c r="BI145" s="283"/>
      <c r="BJ145" s="282"/>
      <c r="BK145" s="283"/>
      <c r="BL145" s="282"/>
      <c r="BM145" s="283"/>
      <c r="BN145" s="282"/>
    </row>
    <row r="146" spans="1:66" x14ac:dyDescent="0.2">
      <c r="A146" s="10">
        <v>143</v>
      </c>
      <c r="B146" s="5" t="s">
        <v>158</v>
      </c>
      <c r="C146" s="5" t="s">
        <v>107</v>
      </c>
      <c r="D146" s="281" t="s">
        <v>99</v>
      </c>
      <c r="E146" s="283"/>
      <c r="F146" s="282"/>
      <c r="G146" s="283"/>
      <c r="H146" s="282"/>
      <c r="I146" s="283"/>
      <c r="J146" s="282"/>
      <c r="K146" s="283"/>
      <c r="L146" s="282"/>
      <c r="M146" s="283"/>
      <c r="N146" s="282"/>
      <c r="O146" s="283"/>
      <c r="P146" s="282"/>
      <c r="Q146" s="283"/>
      <c r="R146" s="282"/>
      <c r="S146" s="283"/>
      <c r="T146" s="282"/>
      <c r="U146" s="283"/>
      <c r="V146" s="282"/>
      <c r="W146" s="283"/>
      <c r="X146" s="282"/>
      <c r="Y146" s="283"/>
      <c r="Z146" s="282"/>
      <c r="AA146" s="283"/>
      <c r="AB146" s="282"/>
      <c r="AC146" s="283"/>
      <c r="AD146" s="282"/>
      <c r="AE146" s="283"/>
      <c r="AF146" s="282"/>
      <c r="AG146" s="283"/>
      <c r="AH146" s="282"/>
      <c r="AI146" s="283"/>
      <c r="AJ146" s="282"/>
      <c r="AK146" s="283"/>
      <c r="AL146" s="282"/>
      <c r="AM146" s="283"/>
      <c r="AN146" s="282"/>
      <c r="AO146" s="283"/>
      <c r="AP146" s="282"/>
      <c r="AQ146" s="283"/>
      <c r="AR146" s="282"/>
      <c r="AS146" s="283"/>
      <c r="AT146" s="282"/>
      <c r="AU146" s="283"/>
      <c r="AV146" s="282"/>
      <c r="AW146" s="283"/>
      <c r="AX146" s="282"/>
      <c r="AY146" s="283"/>
      <c r="AZ146" s="282"/>
      <c r="BA146" s="283"/>
      <c r="BB146" s="282"/>
      <c r="BC146" s="283"/>
      <c r="BD146" s="282"/>
      <c r="BE146" s="283"/>
      <c r="BF146" s="282"/>
      <c r="BG146" s="283"/>
      <c r="BH146" s="282"/>
      <c r="BI146" s="283"/>
      <c r="BJ146" s="282"/>
      <c r="BK146" s="283"/>
      <c r="BL146" s="282"/>
      <c r="BM146" s="283"/>
      <c r="BN146" s="282"/>
    </row>
    <row r="147" spans="1:66" x14ac:dyDescent="0.2">
      <c r="A147" s="10">
        <v>144</v>
      </c>
      <c r="B147" s="5" t="s">
        <v>159</v>
      </c>
      <c r="C147" s="5" t="s">
        <v>107</v>
      </c>
      <c r="D147" s="281" t="s">
        <v>99</v>
      </c>
      <c r="E147" s="283"/>
      <c r="F147" s="282"/>
      <c r="G147" s="283"/>
      <c r="H147" s="282"/>
      <c r="I147" s="283"/>
      <c r="J147" s="282"/>
      <c r="K147" s="283"/>
      <c r="L147" s="282"/>
      <c r="M147" s="283"/>
      <c r="N147" s="282"/>
      <c r="O147" s="283"/>
      <c r="P147" s="282"/>
      <c r="Q147" s="283"/>
      <c r="R147" s="282"/>
      <c r="S147" s="283"/>
      <c r="T147" s="282"/>
      <c r="U147" s="283"/>
      <c r="V147" s="282"/>
      <c r="W147" s="283"/>
      <c r="X147" s="282"/>
      <c r="Y147" s="283"/>
      <c r="Z147" s="282"/>
      <c r="AA147" s="283"/>
      <c r="AB147" s="282"/>
      <c r="AC147" s="283"/>
      <c r="AD147" s="282"/>
      <c r="AE147" s="283"/>
      <c r="AF147" s="282"/>
      <c r="AG147" s="283"/>
      <c r="AH147" s="282"/>
      <c r="AI147" s="283"/>
      <c r="AJ147" s="282"/>
      <c r="AK147" s="283"/>
      <c r="AL147" s="282"/>
      <c r="AM147" s="283"/>
      <c r="AN147" s="282"/>
      <c r="AO147" s="283"/>
      <c r="AP147" s="282"/>
      <c r="AQ147" s="283"/>
      <c r="AR147" s="282"/>
      <c r="AS147" s="283"/>
      <c r="AT147" s="282"/>
      <c r="AU147" s="283"/>
      <c r="AV147" s="282"/>
      <c r="AW147" s="283"/>
      <c r="AX147" s="282"/>
      <c r="AY147" s="283"/>
      <c r="AZ147" s="282"/>
      <c r="BA147" s="283"/>
      <c r="BB147" s="282"/>
      <c r="BC147" s="283"/>
      <c r="BD147" s="282"/>
      <c r="BE147" s="283"/>
      <c r="BF147" s="282"/>
      <c r="BG147" s="283"/>
      <c r="BH147" s="282"/>
      <c r="BI147" s="283"/>
      <c r="BJ147" s="282"/>
      <c r="BK147" s="283"/>
      <c r="BL147" s="282"/>
      <c r="BM147" s="283"/>
      <c r="BN147" s="282"/>
    </row>
    <row r="148" spans="1:66" x14ac:dyDescent="0.2">
      <c r="A148" s="10">
        <v>145</v>
      </c>
      <c r="B148" s="5" t="s">
        <v>160</v>
      </c>
      <c r="C148" s="5" t="s">
        <v>107</v>
      </c>
      <c r="D148" s="281" t="s">
        <v>91</v>
      </c>
      <c r="E148" s="283"/>
      <c r="F148" s="282"/>
      <c r="G148" s="283"/>
      <c r="H148" s="282"/>
      <c r="I148" s="283"/>
      <c r="J148" s="282"/>
      <c r="K148" s="283"/>
      <c r="L148" s="282"/>
      <c r="M148" s="283"/>
      <c r="N148" s="282"/>
      <c r="O148" s="283"/>
      <c r="P148" s="282"/>
      <c r="Q148" s="283"/>
      <c r="R148" s="282"/>
      <c r="S148" s="283"/>
      <c r="T148" s="282"/>
      <c r="U148" s="283"/>
      <c r="V148" s="282"/>
      <c r="W148" s="283"/>
      <c r="X148" s="282"/>
      <c r="Y148" s="283"/>
      <c r="Z148" s="282"/>
      <c r="AA148" s="283"/>
      <c r="AB148" s="282"/>
      <c r="AC148" s="283"/>
      <c r="AD148" s="282"/>
      <c r="AE148" s="283"/>
      <c r="AF148" s="282"/>
      <c r="AG148" s="283"/>
      <c r="AH148" s="282"/>
      <c r="AI148" s="283"/>
      <c r="AJ148" s="282"/>
      <c r="AK148" s="283"/>
      <c r="AL148" s="282"/>
      <c r="AM148" s="283"/>
      <c r="AN148" s="282"/>
      <c r="AO148" s="283"/>
      <c r="AP148" s="282"/>
      <c r="AQ148" s="283"/>
      <c r="AR148" s="282"/>
      <c r="AS148" s="283"/>
      <c r="AT148" s="282"/>
      <c r="AU148" s="283"/>
      <c r="AV148" s="282"/>
      <c r="AW148" s="283"/>
      <c r="AX148" s="282"/>
      <c r="AY148" s="283"/>
      <c r="AZ148" s="282"/>
      <c r="BA148" s="283"/>
      <c r="BB148" s="282"/>
      <c r="BC148" s="283"/>
      <c r="BD148" s="282"/>
      <c r="BE148" s="283"/>
      <c r="BF148" s="282"/>
      <c r="BG148" s="283"/>
      <c r="BH148" s="282"/>
      <c r="BI148" s="283"/>
      <c r="BJ148" s="282"/>
      <c r="BK148" s="283"/>
      <c r="BL148" s="282"/>
      <c r="BM148" s="283"/>
      <c r="BN148" s="282"/>
    </row>
    <row r="149" spans="1:66" x14ac:dyDescent="0.2">
      <c r="A149" s="10">
        <v>146</v>
      </c>
      <c r="B149" s="5" t="s">
        <v>161</v>
      </c>
      <c r="C149" s="5" t="s">
        <v>107</v>
      </c>
      <c r="D149" s="281" t="s">
        <v>91</v>
      </c>
      <c r="E149" s="283"/>
      <c r="F149" s="282"/>
      <c r="G149" s="283"/>
      <c r="H149" s="282"/>
      <c r="I149" s="283"/>
      <c r="J149" s="282"/>
      <c r="K149" s="283"/>
      <c r="L149" s="282"/>
      <c r="M149" s="283"/>
      <c r="N149" s="282"/>
      <c r="O149" s="283"/>
      <c r="P149" s="282"/>
      <c r="Q149" s="283"/>
      <c r="R149" s="282"/>
      <c r="S149" s="283"/>
      <c r="T149" s="282"/>
      <c r="U149" s="283"/>
      <c r="V149" s="282"/>
      <c r="W149" s="283"/>
      <c r="X149" s="282"/>
      <c r="Y149" s="283"/>
      <c r="Z149" s="282"/>
      <c r="AA149" s="283"/>
      <c r="AB149" s="282"/>
      <c r="AC149" s="283"/>
      <c r="AD149" s="282"/>
      <c r="AE149" s="283"/>
      <c r="AF149" s="282"/>
      <c r="AG149" s="283"/>
      <c r="AH149" s="282"/>
      <c r="AI149" s="283"/>
      <c r="AJ149" s="282"/>
      <c r="AK149" s="283"/>
      <c r="AL149" s="282"/>
      <c r="AM149" s="283"/>
      <c r="AN149" s="282"/>
      <c r="AO149" s="283"/>
      <c r="AP149" s="282"/>
      <c r="AQ149" s="283"/>
      <c r="AR149" s="282"/>
      <c r="AS149" s="283"/>
      <c r="AT149" s="282"/>
      <c r="AU149" s="283"/>
      <c r="AV149" s="282"/>
      <c r="AW149" s="283"/>
      <c r="AX149" s="282"/>
      <c r="AY149" s="283"/>
      <c r="AZ149" s="282"/>
      <c r="BA149" s="283"/>
      <c r="BB149" s="282"/>
      <c r="BC149" s="283"/>
      <c r="BD149" s="282"/>
      <c r="BE149" s="283"/>
      <c r="BF149" s="282"/>
      <c r="BG149" s="283"/>
      <c r="BH149" s="282"/>
      <c r="BI149" s="283"/>
      <c r="BJ149" s="282"/>
      <c r="BK149" s="283"/>
      <c r="BL149" s="282"/>
      <c r="BM149" s="283"/>
      <c r="BN149" s="282"/>
    </row>
    <row r="150" spans="1:66" x14ac:dyDescent="0.2">
      <c r="A150" s="10">
        <v>147</v>
      </c>
      <c r="B150" s="5" t="s">
        <v>162</v>
      </c>
      <c r="C150" s="5" t="s">
        <v>107</v>
      </c>
      <c r="D150" s="281" t="s">
        <v>91</v>
      </c>
      <c r="E150" s="283"/>
      <c r="F150" s="282"/>
      <c r="G150" s="283"/>
      <c r="H150" s="282"/>
      <c r="I150" s="283"/>
      <c r="J150" s="282"/>
      <c r="K150" s="283"/>
      <c r="L150" s="282"/>
      <c r="M150" s="283"/>
      <c r="N150" s="282"/>
      <c r="O150" s="283"/>
      <c r="P150" s="282"/>
      <c r="Q150" s="283"/>
      <c r="R150" s="282"/>
      <c r="S150" s="283"/>
      <c r="T150" s="282"/>
      <c r="U150" s="283"/>
      <c r="V150" s="282"/>
      <c r="W150" s="283"/>
      <c r="X150" s="282"/>
      <c r="Y150" s="283"/>
      <c r="Z150" s="282"/>
      <c r="AA150" s="283"/>
      <c r="AB150" s="282"/>
      <c r="AC150" s="283"/>
      <c r="AD150" s="282"/>
      <c r="AE150" s="283"/>
      <c r="AF150" s="282"/>
      <c r="AG150" s="283"/>
      <c r="AH150" s="282"/>
      <c r="AI150" s="283"/>
      <c r="AJ150" s="282"/>
      <c r="AK150" s="283"/>
      <c r="AL150" s="282"/>
      <c r="AM150" s="283"/>
      <c r="AN150" s="282"/>
      <c r="AO150" s="283"/>
      <c r="AP150" s="282"/>
      <c r="AQ150" s="283"/>
      <c r="AR150" s="282"/>
      <c r="AS150" s="283"/>
      <c r="AT150" s="282"/>
      <c r="AU150" s="283"/>
      <c r="AV150" s="282"/>
      <c r="AW150" s="283"/>
      <c r="AX150" s="282"/>
      <c r="AY150" s="283"/>
      <c r="AZ150" s="282"/>
      <c r="BA150" s="283"/>
      <c r="BB150" s="282"/>
      <c r="BC150" s="283"/>
      <c r="BD150" s="282"/>
      <c r="BE150" s="283"/>
      <c r="BF150" s="282"/>
      <c r="BG150" s="283"/>
      <c r="BH150" s="282"/>
      <c r="BI150" s="283"/>
      <c r="BJ150" s="282"/>
      <c r="BK150" s="283"/>
      <c r="BL150" s="282"/>
      <c r="BM150" s="283"/>
      <c r="BN150" s="282"/>
    </row>
    <row r="151" spans="1:66" x14ac:dyDescent="0.2">
      <c r="A151" s="10">
        <v>148</v>
      </c>
      <c r="B151" s="5" t="s">
        <v>160</v>
      </c>
      <c r="C151" s="5" t="s">
        <v>107</v>
      </c>
      <c r="D151" s="281" t="s">
        <v>99</v>
      </c>
      <c r="E151" s="283"/>
      <c r="F151" s="282"/>
      <c r="G151" s="283"/>
      <c r="H151" s="282"/>
      <c r="I151" s="283"/>
      <c r="J151" s="282"/>
      <c r="K151" s="283"/>
      <c r="L151" s="282"/>
      <c r="M151" s="283"/>
      <c r="N151" s="282"/>
      <c r="O151" s="283"/>
      <c r="P151" s="282"/>
      <c r="Q151" s="283"/>
      <c r="R151" s="282"/>
      <c r="S151" s="283"/>
      <c r="T151" s="282"/>
      <c r="U151" s="283"/>
      <c r="V151" s="282"/>
      <c r="W151" s="283"/>
      <c r="X151" s="282"/>
      <c r="Y151" s="283"/>
      <c r="Z151" s="282"/>
      <c r="AA151" s="283"/>
      <c r="AB151" s="282"/>
      <c r="AC151" s="283"/>
      <c r="AD151" s="282"/>
      <c r="AE151" s="283"/>
      <c r="AF151" s="282"/>
      <c r="AG151" s="283"/>
      <c r="AH151" s="282"/>
      <c r="AI151" s="283"/>
      <c r="AJ151" s="282"/>
      <c r="AK151" s="283"/>
      <c r="AL151" s="282"/>
      <c r="AM151" s="283"/>
      <c r="AN151" s="282"/>
      <c r="AO151" s="283"/>
      <c r="AP151" s="282"/>
      <c r="AQ151" s="283"/>
      <c r="AR151" s="282"/>
      <c r="AS151" s="283"/>
      <c r="AT151" s="282"/>
      <c r="AU151" s="283"/>
      <c r="AV151" s="282"/>
      <c r="AW151" s="283"/>
      <c r="AX151" s="282"/>
      <c r="AY151" s="283"/>
      <c r="AZ151" s="282"/>
      <c r="BA151" s="283"/>
      <c r="BB151" s="282"/>
      <c r="BC151" s="283"/>
      <c r="BD151" s="282"/>
      <c r="BE151" s="283"/>
      <c r="BF151" s="282"/>
      <c r="BG151" s="283"/>
      <c r="BH151" s="282"/>
      <c r="BI151" s="283"/>
      <c r="BJ151" s="282"/>
      <c r="BK151" s="283"/>
      <c r="BL151" s="282"/>
      <c r="BM151" s="283"/>
      <c r="BN151" s="282"/>
    </row>
    <row r="152" spans="1:66" x14ac:dyDescent="0.2">
      <c r="A152" s="10">
        <v>149</v>
      </c>
      <c r="B152" s="5" t="s">
        <v>161</v>
      </c>
      <c r="C152" s="5" t="s">
        <v>107</v>
      </c>
      <c r="D152" s="281" t="s">
        <v>99</v>
      </c>
      <c r="E152" s="283"/>
      <c r="F152" s="282"/>
      <c r="G152" s="283"/>
      <c r="H152" s="282"/>
      <c r="I152" s="283"/>
      <c r="J152" s="282"/>
      <c r="K152" s="283"/>
      <c r="L152" s="282"/>
      <c r="M152" s="283"/>
      <c r="N152" s="282"/>
      <c r="O152" s="283"/>
      <c r="P152" s="282"/>
      <c r="Q152" s="283"/>
      <c r="R152" s="282"/>
      <c r="S152" s="283"/>
      <c r="T152" s="282"/>
      <c r="U152" s="283"/>
      <c r="V152" s="282"/>
      <c r="W152" s="283"/>
      <c r="X152" s="282"/>
      <c r="Y152" s="283"/>
      <c r="Z152" s="282"/>
      <c r="AA152" s="283"/>
      <c r="AB152" s="282"/>
      <c r="AC152" s="283"/>
      <c r="AD152" s="282"/>
      <c r="AE152" s="283"/>
      <c r="AF152" s="282"/>
      <c r="AG152" s="283"/>
      <c r="AH152" s="282"/>
      <c r="AI152" s="283"/>
      <c r="AJ152" s="282"/>
      <c r="AK152" s="283"/>
      <c r="AL152" s="282"/>
      <c r="AM152" s="283"/>
      <c r="AN152" s="282"/>
      <c r="AO152" s="283"/>
      <c r="AP152" s="282"/>
      <c r="AQ152" s="283"/>
      <c r="AR152" s="282"/>
      <c r="AS152" s="283"/>
      <c r="AT152" s="282"/>
      <c r="AU152" s="283"/>
      <c r="AV152" s="282"/>
      <c r="AW152" s="283"/>
      <c r="AX152" s="282"/>
      <c r="AY152" s="283"/>
      <c r="AZ152" s="282"/>
      <c r="BA152" s="283"/>
      <c r="BB152" s="282"/>
      <c r="BC152" s="283"/>
      <c r="BD152" s="282"/>
      <c r="BE152" s="283"/>
      <c r="BF152" s="282"/>
      <c r="BG152" s="283"/>
      <c r="BH152" s="282"/>
      <c r="BI152" s="283"/>
      <c r="BJ152" s="282"/>
      <c r="BK152" s="283"/>
      <c r="BL152" s="282"/>
      <c r="BM152" s="283"/>
      <c r="BN152" s="282"/>
    </row>
    <row r="153" spans="1:66" x14ac:dyDescent="0.2">
      <c r="A153" s="11">
        <v>150</v>
      </c>
      <c r="B153" s="12" t="s">
        <v>162</v>
      </c>
      <c r="C153" s="12" t="s">
        <v>107</v>
      </c>
      <c r="D153" s="284" t="s">
        <v>99</v>
      </c>
      <c r="E153" s="285"/>
      <c r="F153" s="286"/>
      <c r="G153" s="285"/>
      <c r="H153" s="286"/>
      <c r="I153" s="285"/>
      <c r="J153" s="286"/>
      <c r="K153" s="285"/>
      <c r="L153" s="286"/>
      <c r="M153" s="285"/>
      <c r="N153" s="286"/>
      <c r="O153" s="285"/>
      <c r="P153" s="286"/>
      <c r="Q153" s="285"/>
      <c r="R153" s="286"/>
      <c r="S153" s="285"/>
      <c r="T153" s="286"/>
      <c r="U153" s="285"/>
      <c r="V153" s="286"/>
      <c r="W153" s="285"/>
      <c r="X153" s="286"/>
      <c r="Y153" s="285"/>
      <c r="Z153" s="286"/>
      <c r="AA153" s="285"/>
      <c r="AB153" s="286"/>
      <c r="AC153" s="285"/>
      <c r="AD153" s="286"/>
      <c r="AE153" s="285"/>
      <c r="AF153" s="286"/>
      <c r="AG153" s="285"/>
      <c r="AH153" s="286"/>
      <c r="AI153" s="285"/>
      <c r="AJ153" s="286"/>
      <c r="AK153" s="285"/>
      <c r="AL153" s="286"/>
      <c r="AM153" s="285"/>
      <c r="AN153" s="286"/>
      <c r="AO153" s="285"/>
      <c r="AP153" s="286"/>
      <c r="AQ153" s="285"/>
      <c r="AR153" s="286"/>
      <c r="AS153" s="285"/>
      <c r="AT153" s="286"/>
      <c r="AU153" s="285"/>
      <c r="AV153" s="286"/>
      <c r="AW153" s="285"/>
      <c r="AX153" s="286"/>
      <c r="AY153" s="285"/>
      <c r="AZ153" s="286"/>
      <c r="BA153" s="285"/>
      <c r="BB153" s="286"/>
      <c r="BC153" s="285"/>
      <c r="BD153" s="286"/>
      <c r="BE153" s="285"/>
      <c r="BF153" s="286"/>
      <c r="BG153" s="285"/>
      <c r="BH153" s="286"/>
      <c r="BI153" s="285"/>
      <c r="BJ153" s="286"/>
      <c r="BK153" s="285"/>
      <c r="BL153" s="286"/>
      <c r="BM153" s="285"/>
      <c r="BN153" s="286"/>
    </row>
  </sheetData>
  <mergeCells count="2">
    <mergeCell ref="C2:D2"/>
    <mergeCell ref="C3:D3"/>
  </mergeCells>
  <conditionalFormatting sqref="E4:BN153">
    <cfRule type="cellIs" dxfId="1" priority="1" operator="equal">
      <formula>"yes"</formula>
    </cfRule>
  </conditionalFormatting>
  <conditionalFormatting sqref="E4:BN153">
    <cfRule type="cellIs" dxfId="0" priority="2" operator="equal">
      <formula>"no"</formula>
    </cfRule>
  </conditionalFormatting>
  <hyperlinks>
    <hyperlink ref="E2" r:id="rId1" xr:uid="{00000000-0004-0000-0E00-000000000000}"/>
    <hyperlink ref="G2" r:id="rId2" xr:uid="{00000000-0004-0000-0E00-000001000000}"/>
    <hyperlink ref="I2" r:id="rId3" xr:uid="{00000000-0004-0000-0E00-000002000000}"/>
    <hyperlink ref="K2" r:id="rId4" xr:uid="{00000000-0004-0000-0E00-000003000000}"/>
    <hyperlink ref="M2" r:id="rId5" xr:uid="{00000000-0004-0000-0E00-000004000000}"/>
    <hyperlink ref="O2" r:id="rId6" xr:uid="{00000000-0004-0000-0E00-000005000000}"/>
    <hyperlink ref="Q2" r:id="rId7" xr:uid="{00000000-0004-0000-0E00-000006000000}"/>
    <hyperlink ref="S2" r:id="rId8" xr:uid="{00000000-0004-0000-0E00-000007000000}"/>
    <hyperlink ref="U2" r:id="rId9" xr:uid="{00000000-0004-0000-0E00-000008000000}"/>
    <hyperlink ref="W2" r:id="rId10" xr:uid="{00000000-0004-0000-0E00-000009000000}"/>
    <hyperlink ref="Y2" r:id="rId11" xr:uid="{00000000-0004-0000-0E00-00000A000000}"/>
    <hyperlink ref="AA2" r:id="rId12" xr:uid="{00000000-0004-0000-0E00-00000B000000}"/>
    <hyperlink ref="AC2" r:id="rId13" xr:uid="{00000000-0004-0000-0E00-00000C000000}"/>
    <hyperlink ref="AE2" r:id="rId14" xr:uid="{00000000-0004-0000-0E00-00000D000000}"/>
    <hyperlink ref="AG2" r:id="rId15" xr:uid="{00000000-0004-0000-0E00-00000E000000}"/>
    <hyperlink ref="AI2" r:id="rId16" xr:uid="{00000000-0004-0000-0E00-00000F000000}"/>
    <hyperlink ref="AK2" r:id="rId17" xr:uid="{00000000-0004-0000-0E00-000010000000}"/>
    <hyperlink ref="AM2" r:id="rId18" xr:uid="{00000000-0004-0000-0E00-000011000000}"/>
    <hyperlink ref="AO2" r:id="rId19" xr:uid="{00000000-0004-0000-0E00-000012000000}"/>
    <hyperlink ref="AQ2" r:id="rId20" xr:uid="{00000000-0004-0000-0E00-000013000000}"/>
    <hyperlink ref="AS2" r:id="rId21" xr:uid="{00000000-0004-0000-0E00-000014000000}"/>
    <hyperlink ref="AU2" r:id="rId22" xr:uid="{00000000-0004-0000-0E00-000015000000}"/>
    <hyperlink ref="AW2" r:id="rId23" xr:uid="{00000000-0004-0000-0E00-000016000000}"/>
    <hyperlink ref="AY2" r:id="rId24" xr:uid="{00000000-0004-0000-0E00-000017000000}"/>
    <hyperlink ref="BA2" r:id="rId25" xr:uid="{00000000-0004-0000-0E00-000018000000}"/>
    <hyperlink ref="BC2" r:id="rId26" xr:uid="{00000000-0004-0000-0E00-000019000000}"/>
    <hyperlink ref="BE2" r:id="rId27" xr:uid="{00000000-0004-0000-0E00-00001A000000}"/>
    <hyperlink ref="BG2" r:id="rId28" xr:uid="{00000000-0004-0000-0E00-00001B000000}"/>
    <hyperlink ref="BI2" r:id="rId29" xr:uid="{00000000-0004-0000-0E00-00001C000000}"/>
    <hyperlink ref="BK2" r:id="rId30" xr:uid="{00000000-0004-0000-0E00-00001D000000}"/>
    <hyperlink ref="BM2" r:id="rId31" xr:uid="{00000000-0004-0000-0E00-00001E000000}"/>
    <hyperlink ref="O3" r:id="rId32" xr:uid="{00000000-0004-0000-0E00-00001F000000}"/>
    <hyperlink ref="Q3" r:id="rId33" xr:uid="{00000000-0004-0000-0E00-000020000000}"/>
    <hyperlink ref="U3" r:id="rId34" xr:uid="{00000000-0004-0000-0E00-000021000000}"/>
    <hyperlink ref="AI3" r:id="rId35" xr:uid="{00000000-0004-0000-0E00-000022000000}"/>
    <hyperlink ref="AK3" r:id="rId36" xr:uid="{00000000-0004-0000-0E00-000023000000}"/>
    <hyperlink ref="AM3" r:id="rId37" xr:uid="{00000000-0004-0000-0E00-000024000000}"/>
    <hyperlink ref="AO3" r:id="rId38" xr:uid="{00000000-0004-0000-0E00-000025000000}"/>
    <hyperlink ref="AQ3" r:id="rId39" xr:uid="{00000000-0004-0000-0E00-000026000000}"/>
    <hyperlink ref="AW3" r:id="rId40" xr:uid="{00000000-0004-0000-0E00-000027000000}"/>
    <hyperlink ref="BI3" r:id="rId41" xr:uid="{00000000-0004-0000-0E00-000028000000}"/>
    <hyperlink ref="BK3" r:id="rId42" xr:uid="{00000000-0004-0000-0E00-000029000000}"/>
    <hyperlink ref="BM3" r:id="rId43" xr:uid="{00000000-0004-0000-0E00-00002A000000}"/>
  </hyperlinks>
  <pageMargins left="0.7" right="0.7" top="0.75" bottom="0.75" header="0.3" footer="0.3"/>
  <legacyDrawing r:id="rId4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3-mapping_ghg_v2</vt:lpstr>
      <vt:lpstr>cover</vt:lpstr>
      <vt:lpstr>frontend_"form-style"</vt:lpstr>
      <vt:lpstr>1-backend</vt:lpstr>
      <vt:lpstr>1b-backend-reverse</vt:lpstr>
      <vt:lpstr>2-analysis_standards</vt:lpstr>
      <vt:lpstr>OLD-analysis_dax40</vt:lpstr>
      <vt:lpstr>Copy of 4-analysis_dax40_neu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Victor Wagner</cp:lastModifiedBy>
  <dcterms:modified xsi:type="dcterms:W3CDTF">2022-12-08T12:07:03Z</dcterms:modified>
</cp:coreProperties>
</file>