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2_b/3_O22/LDS1061-TEMAS SELECTOS 1/O22_LDS1061_2_CA/"/>
    </mc:Choice>
  </mc:AlternateContent>
  <xr:revisionPtr revIDLastSave="2" documentId="8_{933C2AE3-F10B-46B1-8B2B-7202A7549C9C}" xr6:coauthVersionLast="36" xr6:coauthVersionMax="36" xr10:uidLastSave="{572896FA-3A70-4581-AAE3-17F4FE3BC8CC}"/>
  <bookViews>
    <workbookView xWindow="0" yWindow="0" windowWidth="15345" windowHeight="5865" xr2:uid="{29BC2B1D-DA3C-4805-A1B3-96A067938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K4" i="1"/>
  <c r="D38" i="1"/>
  <c r="E38" i="1"/>
  <c r="F38" i="1"/>
  <c r="D39" i="1"/>
  <c r="E39" i="1"/>
  <c r="F39" i="1"/>
  <c r="D40" i="1"/>
  <c r="E40" i="1"/>
  <c r="F40" i="1"/>
  <c r="D41" i="1"/>
  <c r="E41" i="1"/>
  <c r="F41" i="1"/>
  <c r="E37" i="1"/>
  <c r="F37" i="1"/>
  <c r="K27" i="1"/>
  <c r="L27" i="1"/>
  <c r="M27" i="1"/>
  <c r="K28" i="1"/>
  <c r="L28" i="1"/>
  <c r="M28" i="1"/>
  <c r="K29" i="1"/>
  <c r="L29" i="1"/>
  <c r="M29" i="1"/>
  <c r="K30" i="1"/>
  <c r="L30" i="1"/>
  <c r="M30" i="1"/>
  <c r="L26" i="1"/>
  <c r="M26" i="1"/>
  <c r="K26" i="1"/>
  <c r="D27" i="1"/>
  <c r="G27" i="1" s="1"/>
  <c r="E27" i="1"/>
  <c r="F27" i="1"/>
  <c r="F31" i="1" s="1"/>
  <c r="D28" i="1"/>
  <c r="E28" i="1"/>
  <c r="G28" i="1" s="1"/>
  <c r="F28" i="1"/>
  <c r="D29" i="1"/>
  <c r="E29" i="1"/>
  <c r="F29" i="1"/>
  <c r="G29" i="1" s="1"/>
  <c r="D30" i="1"/>
  <c r="E30" i="1"/>
  <c r="F30" i="1"/>
  <c r="E26" i="1"/>
  <c r="F26" i="1"/>
  <c r="D26" i="1"/>
  <c r="G30" i="1"/>
  <c r="G5" i="1"/>
  <c r="G6" i="1"/>
  <c r="G7" i="1"/>
  <c r="G8" i="1"/>
  <c r="G4" i="1"/>
  <c r="G9" i="1" s="1"/>
  <c r="E9" i="1"/>
  <c r="F9" i="1"/>
  <c r="D9" i="1"/>
  <c r="K9" i="1" s="1"/>
  <c r="D31" i="1" l="1"/>
  <c r="E31" i="1"/>
  <c r="G26" i="1"/>
  <c r="G31" i="1" s="1"/>
  <c r="F19" i="1"/>
  <c r="K5" i="1"/>
  <c r="K7" i="1"/>
  <c r="N9" i="1"/>
  <c r="K6" i="1"/>
  <c r="L4" i="1"/>
  <c r="L6" i="1"/>
  <c r="M4" i="1"/>
  <c r="F17" i="1"/>
  <c r="M8" i="1"/>
  <c r="D18" i="1"/>
  <c r="N8" i="1"/>
  <c r="L5" i="1"/>
  <c r="L7" i="1"/>
  <c r="L8" i="1"/>
  <c r="M6" i="1"/>
  <c r="M5" i="1"/>
  <c r="M7" i="1"/>
  <c r="N5" i="1"/>
  <c r="K8" i="1"/>
  <c r="N6" i="1"/>
  <c r="N7" i="1"/>
  <c r="F18" i="1"/>
  <c r="E17" i="1"/>
  <c r="D17" i="1"/>
  <c r="D15" i="1"/>
  <c r="N4" i="1"/>
  <c r="F15" i="1"/>
  <c r="E19" i="1"/>
  <c r="F16" i="1"/>
  <c r="M9" i="1"/>
  <c r="E15" i="1"/>
  <c r="E20" i="1" s="1"/>
  <c r="D19" i="1"/>
  <c r="E16" i="1"/>
  <c r="L9" i="1"/>
  <c r="E18" i="1"/>
  <c r="D16" i="1"/>
  <c r="G15" i="1"/>
  <c r="D20" i="1"/>
  <c r="G18" i="1" l="1"/>
  <c r="G16" i="1"/>
  <c r="G17" i="1"/>
  <c r="G20" i="1"/>
  <c r="N20" i="1" s="1"/>
  <c r="G19" i="1"/>
  <c r="F20" i="1"/>
  <c r="M19" i="1"/>
  <c r="K20" i="1" l="1"/>
  <c r="M17" i="1"/>
  <c r="L17" i="1"/>
  <c r="L16" i="1"/>
  <c r="L15" i="1"/>
  <c r="M15" i="1"/>
  <c r="K19" i="1"/>
  <c r="M18" i="1"/>
  <c r="N15" i="1"/>
  <c r="K18" i="1"/>
  <c r="M20" i="1"/>
  <c r="L18" i="1"/>
  <c r="N18" i="1"/>
  <c r="K17" i="1"/>
  <c r="N17" i="1"/>
  <c r="M16" i="1"/>
  <c r="K15" i="1"/>
  <c r="L19" i="1"/>
  <c r="K16" i="1"/>
  <c r="N19" i="1"/>
  <c r="N16" i="1"/>
  <c r="L20" i="1"/>
</calcChain>
</file>

<file path=xl/sharedStrings.xml><?xml version="1.0" encoding="utf-8"?>
<sst xmlns="http://schemas.openxmlformats.org/spreadsheetml/2006/main" count="80" uniqueCount="19">
  <si>
    <t>Bb</t>
  </si>
  <si>
    <t>Sq</t>
  </si>
  <si>
    <t>Sl</t>
  </si>
  <si>
    <t>Fi</t>
  </si>
  <si>
    <t>Br</t>
  </si>
  <si>
    <t>Tasty</t>
  </si>
  <si>
    <t>Aes</t>
  </si>
  <si>
    <t>Eco</t>
  </si>
  <si>
    <t>MR</t>
  </si>
  <si>
    <t>MC</t>
  </si>
  <si>
    <t>Original (observed) contigency table</t>
  </si>
  <si>
    <t>Expected (counts)under independence</t>
  </si>
  <si>
    <t>Expected (proportions) under independence</t>
  </si>
  <si>
    <t>Original (observed) proportions</t>
  </si>
  <si>
    <t>Residuals: observed - expected props.</t>
  </si>
  <si>
    <t>Indexed residuals: I=R/E</t>
  </si>
  <si>
    <t>Standardized residuals: Z=I * sqrt( E )</t>
  </si>
  <si>
    <t>&lt;-</t>
  </si>
  <si>
    <t xml:space="preserve"> This is the matrix on which we work CA out!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</si>
</sst>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7" fontId="0" fillId="0" borderId="4" xfId="0" applyNumberForma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167" fontId="0" fillId="0" borderId="7" xfId="0" applyNumberForma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6" fontId="0" fillId="0" borderId="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2172-6123-410A-8DF2-E00C9A9F56F7}">
  <dimension ref="B1:O43"/>
  <sheetViews>
    <sheetView tabSelected="1" topLeftCell="A25" zoomScale="120" zoomScaleNormal="120" workbookViewId="0">
      <selection activeCell="F40" sqref="F40"/>
    </sheetView>
  </sheetViews>
  <sheetFormatPr defaultRowHeight="15" x14ac:dyDescent="0.25"/>
  <sheetData>
    <row r="1" spans="2:15" x14ac:dyDescent="0.25">
      <c r="B1" s="20"/>
      <c r="C1" s="21"/>
      <c r="D1" s="21" t="s">
        <v>10</v>
      </c>
      <c r="E1" s="21"/>
      <c r="F1" s="21"/>
      <c r="G1" s="21"/>
      <c r="H1" s="22"/>
      <c r="I1" s="20"/>
      <c r="J1" s="21"/>
      <c r="K1" s="21" t="s">
        <v>13</v>
      </c>
      <c r="L1" s="21"/>
      <c r="M1" s="21"/>
      <c r="N1" s="21"/>
      <c r="O1" s="22"/>
    </row>
    <row r="2" spans="2:15" x14ac:dyDescent="0.25">
      <c r="B2" s="23"/>
      <c r="C2" s="24"/>
      <c r="D2" s="24"/>
      <c r="E2" s="24"/>
      <c r="F2" s="24"/>
      <c r="G2" s="24"/>
      <c r="H2" s="25"/>
      <c r="I2" s="23"/>
      <c r="J2" s="24"/>
      <c r="K2" s="24"/>
      <c r="L2" s="24"/>
      <c r="M2" s="24"/>
      <c r="N2" s="24"/>
      <c r="O2" s="25"/>
    </row>
    <row r="3" spans="2:15" ht="15.75" thickBot="1" x14ac:dyDescent="0.3">
      <c r="B3" s="23"/>
      <c r="C3" s="24"/>
      <c r="D3" s="5" t="s">
        <v>5</v>
      </c>
      <c r="E3" s="5" t="s">
        <v>6</v>
      </c>
      <c r="F3" s="5" t="s">
        <v>7</v>
      </c>
      <c r="G3" s="5" t="s">
        <v>8</v>
      </c>
      <c r="H3" s="25"/>
      <c r="I3" s="23"/>
      <c r="J3" s="24"/>
      <c r="K3" s="24" t="s">
        <v>5</v>
      </c>
      <c r="L3" s="24" t="s">
        <v>6</v>
      </c>
      <c r="M3" s="24" t="s">
        <v>7</v>
      </c>
      <c r="N3" s="24" t="s">
        <v>8</v>
      </c>
      <c r="O3" s="25"/>
    </row>
    <row r="4" spans="2:15" x14ac:dyDescent="0.25">
      <c r="B4" s="23"/>
      <c r="C4" s="24" t="s">
        <v>0</v>
      </c>
      <c r="D4" s="1">
        <v>5</v>
      </c>
      <c r="E4" s="2">
        <v>7</v>
      </c>
      <c r="F4" s="3">
        <v>2</v>
      </c>
      <c r="G4" s="5">
        <f>SUM(D4:F4)</f>
        <v>14</v>
      </c>
      <c r="H4" s="25"/>
      <c r="I4" s="23"/>
      <c r="J4" s="24" t="s">
        <v>0</v>
      </c>
      <c r="K4" s="10">
        <f>D4/$G$9</f>
        <v>1.6025641025641024E-2</v>
      </c>
      <c r="L4" s="38">
        <f t="shared" ref="L4:N4" si="0">E4/$G$9</f>
        <v>2.2435897435897436E-2</v>
      </c>
      <c r="M4" s="39">
        <f t="shared" si="0"/>
        <v>6.41025641025641E-3</v>
      </c>
      <c r="N4" s="41">
        <f t="shared" si="0"/>
        <v>4.4871794871794872E-2</v>
      </c>
      <c r="O4" s="25"/>
    </row>
    <row r="5" spans="2:15" x14ac:dyDescent="0.25">
      <c r="B5" s="23"/>
      <c r="C5" s="24" t="s">
        <v>1</v>
      </c>
      <c r="D5" s="4">
        <v>18</v>
      </c>
      <c r="E5" s="5">
        <v>46</v>
      </c>
      <c r="F5" s="6">
        <v>20</v>
      </c>
      <c r="G5" s="5">
        <f t="shared" ref="G5:G8" si="1">SUM(D5:F5)</f>
        <v>84</v>
      </c>
      <c r="H5" s="25"/>
      <c r="I5" s="23"/>
      <c r="J5" s="24" t="s">
        <v>1</v>
      </c>
      <c r="K5" s="40">
        <f t="shared" ref="K5:K9" si="2">D5/$G$9</f>
        <v>5.7692307692307696E-2</v>
      </c>
      <c r="L5" s="41">
        <f t="shared" ref="L5:L9" si="3">E5/$G$9</f>
        <v>0.14743589743589744</v>
      </c>
      <c r="M5" s="42">
        <f t="shared" ref="M5:M9" si="4">F5/$G$9</f>
        <v>6.4102564102564097E-2</v>
      </c>
      <c r="N5" s="41">
        <f t="shared" ref="N5:N9" si="5">G5/$G$9</f>
        <v>0.26923076923076922</v>
      </c>
      <c r="O5" s="25"/>
    </row>
    <row r="6" spans="2:15" x14ac:dyDescent="0.25">
      <c r="B6" s="23"/>
      <c r="C6" s="24" t="s">
        <v>2</v>
      </c>
      <c r="D6" s="4">
        <v>19</v>
      </c>
      <c r="E6" s="5">
        <v>29</v>
      </c>
      <c r="F6" s="6">
        <v>39</v>
      </c>
      <c r="G6" s="5">
        <f t="shared" si="1"/>
        <v>87</v>
      </c>
      <c r="H6" s="25"/>
      <c r="I6" s="23"/>
      <c r="J6" s="24" t="s">
        <v>2</v>
      </c>
      <c r="K6" s="40">
        <f t="shared" si="2"/>
        <v>6.0897435897435896E-2</v>
      </c>
      <c r="L6" s="41">
        <f t="shared" si="3"/>
        <v>9.2948717948717952E-2</v>
      </c>
      <c r="M6" s="42">
        <f t="shared" si="4"/>
        <v>0.125</v>
      </c>
      <c r="N6" s="41">
        <f t="shared" si="5"/>
        <v>0.27884615384615385</v>
      </c>
      <c r="O6" s="25"/>
    </row>
    <row r="7" spans="2:15" x14ac:dyDescent="0.25">
      <c r="B7" s="23"/>
      <c r="C7" s="24" t="s">
        <v>3</v>
      </c>
      <c r="D7" s="4">
        <v>12</v>
      </c>
      <c r="E7" s="5">
        <v>40</v>
      </c>
      <c r="F7" s="6">
        <v>49</v>
      </c>
      <c r="G7" s="5">
        <f t="shared" si="1"/>
        <v>101</v>
      </c>
      <c r="H7" s="25"/>
      <c r="I7" s="23"/>
      <c r="J7" s="24" t="s">
        <v>3</v>
      </c>
      <c r="K7" s="40">
        <f t="shared" si="2"/>
        <v>3.8461538461538464E-2</v>
      </c>
      <c r="L7" s="41">
        <f t="shared" si="3"/>
        <v>0.12820512820512819</v>
      </c>
      <c r="M7" s="42">
        <f t="shared" si="4"/>
        <v>0.15705128205128205</v>
      </c>
      <c r="N7" s="41">
        <f t="shared" si="5"/>
        <v>0.32371794871794873</v>
      </c>
      <c r="O7" s="25"/>
    </row>
    <row r="8" spans="2:15" ht="15.75" thickBot="1" x14ac:dyDescent="0.3">
      <c r="B8" s="23"/>
      <c r="C8" s="24" t="s">
        <v>4</v>
      </c>
      <c r="D8" s="7">
        <v>3</v>
      </c>
      <c r="E8" s="8">
        <v>7</v>
      </c>
      <c r="F8" s="9">
        <v>16</v>
      </c>
      <c r="G8" s="5">
        <f t="shared" si="1"/>
        <v>26</v>
      </c>
      <c r="H8" s="25"/>
      <c r="I8" s="23"/>
      <c r="J8" s="24" t="s">
        <v>4</v>
      </c>
      <c r="K8" s="43">
        <f t="shared" si="2"/>
        <v>9.6153846153846159E-3</v>
      </c>
      <c r="L8" s="44">
        <f t="shared" si="3"/>
        <v>2.2435897435897436E-2</v>
      </c>
      <c r="M8" s="45">
        <f t="shared" si="4"/>
        <v>5.128205128205128E-2</v>
      </c>
      <c r="N8" s="41">
        <f t="shared" si="5"/>
        <v>8.3333333333333329E-2</v>
      </c>
      <c r="O8" s="25"/>
    </row>
    <row r="9" spans="2:15" x14ac:dyDescent="0.25">
      <c r="B9" s="23"/>
      <c r="C9" s="24" t="s">
        <v>9</v>
      </c>
      <c r="D9" s="5">
        <f>SUM(D4:D8)</f>
        <v>57</v>
      </c>
      <c r="E9" s="5">
        <f t="shared" ref="E9:F9" si="6">SUM(E4:E8)</f>
        <v>129</v>
      </c>
      <c r="F9" s="5">
        <f t="shared" si="6"/>
        <v>126</v>
      </c>
      <c r="G9" s="5">
        <f>SUM(G4:G8)</f>
        <v>312</v>
      </c>
      <c r="H9" s="25"/>
      <c r="I9" s="23"/>
      <c r="J9" s="24" t="s">
        <v>9</v>
      </c>
      <c r="K9" s="41">
        <f t="shared" si="2"/>
        <v>0.18269230769230768</v>
      </c>
      <c r="L9" s="41">
        <f t="shared" si="3"/>
        <v>0.41346153846153844</v>
      </c>
      <c r="M9" s="41">
        <f t="shared" si="4"/>
        <v>0.40384615384615385</v>
      </c>
      <c r="N9" s="41">
        <f t="shared" si="5"/>
        <v>1</v>
      </c>
      <c r="O9" s="25"/>
    </row>
    <row r="10" spans="2:15" x14ac:dyDescent="0.25">
      <c r="B10" s="26"/>
      <c r="C10" s="27"/>
      <c r="D10" s="27"/>
      <c r="E10" s="27"/>
      <c r="F10" s="27"/>
      <c r="G10" s="27"/>
      <c r="H10" s="28"/>
      <c r="I10" s="26"/>
      <c r="J10" s="27"/>
      <c r="K10" s="27"/>
      <c r="L10" s="27"/>
      <c r="M10" s="27"/>
      <c r="N10" s="27"/>
      <c r="O10" s="28"/>
    </row>
    <row r="11" spans="2:15" x14ac:dyDescent="0.25">
      <c r="B11" s="24"/>
      <c r="C11" s="24"/>
      <c r="D11" s="24"/>
      <c r="E11" s="24"/>
      <c r="F11" s="24"/>
      <c r="G11" s="24"/>
      <c r="H11" s="24"/>
    </row>
    <row r="12" spans="2:15" x14ac:dyDescent="0.25">
      <c r="B12" s="20"/>
      <c r="C12" s="21"/>
      <c r="D12" s="21" t="s">
        <v>11</v>
      </c>
      <c r="E12" s="21"/>
      <c r="F12" s="21"/>
      <c r="G12" s="21"/>
      <c r="H12" s="21"/>
      <c r="I12" s="20"/>
      <c r="J12" s="21"/>
      <c r="K12" s="21" t="s">
        <v>12</v>
      </c>
      <c r="L12" s="21"/>
      <c r="M12" s="21"/>
      <c r="N12" s="21"/>
      <c r="O12" s="22"/>
    </row>
    <row r="13" spans="2:15" x14ac:dyDescent="0.25">
      <c r="B13" s="23"/>
      <c r="C13" s="24"/>
      <c r="D13" s="24"/>
      <c r="E13" s="24"/>
      <c r="F13" s="24"/>
      <c r="G13" s="24"/>
      <c r="H13" s="24"/>
      <c r="I13" s="23"/>
      <c r="J13" s="24"/>
      <c r="K13" s="24"/>
      <c r="L13" s="24"/>
      <c r="M13" s="24"/>
      <c r="N13" s="24"/>
      <c r="O13" s="25"/>
    </row>
    <row r="14" spans="2:15" ht="15.75" thickBot="1" x14ac:dyDescent="0.3">
      <c r="B14" s="23"/>
      <c r="C14" s="24"/>
      <c r="D14" s="5" t="s">
        <v>5</v>
      </c>
      <c r="E14" s="5" t="s">
        <v>6</v>
      </c>
      <c r="F14" s="5" t="s">
        <v>7</v>
      </c>
      <c r="G14" s="5" t="s">
        <v>8</v>
      </c>
      <c r="H14" s="24"/>
      <c r="I14" s="23"/>
      <c r="J14" s="24"/>
      <c r="K14" s="5" t="s">
        <v>5</v>
      </c>
      <c r="L14" s="5" t="s">
        <v>6</v>
      </c>
      <c r="M14" s="5" t="s">
        <v>7</v>
      </c>
      <c r="N14" s="5" t="s">
        <v>8</v>
      </c>
      <c r="O14" s="25"/>
    </row>
    <row r="15" spans="2:15" x14ac:dyDescent="0.25">
      <c r="B15" s="23"/>
      <c r="C15" s="24" t="s">
        <v>0</v>
      </c>
      <c r="D15" s="11">
        <f>D$9*$G4/$G$9</f>
        <v>2.5576923076923075</v>
      </c>
      <c r="E15" s="13">
        <f t="shared" ref="E15:F15" si="7">E$9*$G4/$G$9</f>
        <v>5.7884615384615383</v>
      </c>
      <c r="F15" s="14">
        <f t="shared" si="7"/>
        <v>5.6538461538461542</v>
      </c>
      <c r="G15" s="5">
        <f>SUM(D15:F15)</f>
        <v>14</v>
      </c>
      <c r="H15" s="24"/>
      <c r="I15" s="23"/>
      <c r="J15" s="24" t="s">
        <v>0</v>
      </c>
      <c r="K15" s="29">
        <f>D15/$G$20</f>
        <v>8.1977317554240616E-3</v>
      </c>
      <c r="L15" s="31">
        <f>E15/$G$20</f>
        <v>1.8552761341222881E-2</v>
      </c>
      <c r="M15" s="32">
        <f>F15/$G$20</f>
        <v>1.8121301775147931E-2</v>
      </c>
      <c r="N15" s="30">
        <f>G15/$G$20</f>
        <v>4.4871794871794872E-2</v>
      </c>
      <c r="O15" s="25"/>
    </row>
    <row r="16" spans="2:15" x14ac:dyDescent="0.25">
      <c r="B16" s="23"/>
      <c r="C16" s="24" t="s">
        <v>1</v>
      </c>
      <c r="D16" s="15">
        <f t="shared" ref="D16:F16" si="8">D$9*$G5/$G$9</f>
        <v>15.346153846153847</v>
      </c>
      <c r="E16" s="12">
        <f t="shared" si="8"/>
        <v>34.730769230769234</v>
      </c>
      <c r="F16" s="16">
        <f t="shared" si="8"/>
        <v>33.92307692307692</v>
      </c>
      <c r="G16" s="5">
        <f t="shared" ref="G16:G19" si="9">SUM(D16:F16)</f>
        <v>84</v>
      </c>
      <c r="H16" s="24"/>
      <c r="I16" s="23"/>
      <c r="J16" s="24" t="s">
        <v>1</v>
      </c>
      <c r="K16" s="33">
        <f>D16/$G$20</f>
        <v>4.918639053254438E-2</v>
      </c>
      <c r="L16" s="30">
        <f>E16/$G$20</f>
        <v>0.11131656804733729</v>
      </c>
      <c r="M16" s="34">
        <f>F16/$G$20</f>
        <v>0.10872781065088756</v>
      </c>
      <c r="N16" s="30">
        <f>G16/$G$20</f>
        <v>0.26923076923076922</v>
      </c>
      <c r="O16" s="25"/>
    </row>
    <row r="17" spans="2:15" x14ac:dyDescent="0.25">
      <c r="B17" s="23"/>
      <c r="C17" s="24" t="s">
        <v>2</v>
      </c>
      <c r="D17" s="15">
        <f t="shared" ref="D17:F17" si="10">D$9*$G6/$G$9</f>
        <v>15.89423076923077</v>
      </c>
      <c r="E17" s="12">
        <f t="shared" si="10"/>
        <v>35.971153846153847</v>
      </c>
      <c r="F17" s="16">
        <f t="shared" si="10"/>
        <v>35.134615384615387</v>
      </c>
      <c r="G17" s="5">
        <f t="shared" si="9"/>
        <v>87</v>
      </c>
      <c r="H17" s="24"/>
      <c r="I17" s="23"/>
      <c r="J17" s="24" t="s">
        <v>2</v>
      </c>
      <c r="K17" s="33">
        <f>D17/$G$20</f>
        <v>5.0943047337278106E-2</v>
      </c>
      <c r="L17" s="30">
        <f>E17/$G$20</f>
        <v>0.11529215976331361</v>
      </c>
      <c r="M17" s="34">
        <f>F17/$G$20</f>
        <v>0.11261094674556214</v>
      </c>
      <c r="N17" s="30">
        <f>G17/$G$20</f>
        <v>0.27884615384615385</v>
      </c>
      <c r="O17" s="25"/>
    </row>
    <row r="18" spans="2:15" x14ac:dyDescent="0.25">
      <c r="B18" s="23"/>
      <c r="C18" s="24" t="s">
        <v>3</v>
      </c>
      <c r="D18" s="15">
        <f t="shared" ref="D18:F18" si="11">D$9*$G7/$G$9</f>
        <v>18.451923076923077</v>
      </c>
      <c r="E18" s="12">
        <f t="shared" si="11"/>
        <v>41.759615384615387</v>
      </c>
      <c r="F18" s="16">
        <f t="shared" si="11"/>
        <v>40.78846153846154</v>
      </c>
      <c r="G18" s="5">
        <f t="shared" si="9"/>
        <v>101</v>
      </c>
      <c r="H18" s="24"/>
      <c r="I18" s="23"/>
      <c r="J18" s="24" t="s">
        <v>3</v>
      </c>
      <c r="K18" s="33">
        <f>D18/$G$20</f>
        <v>5.914077909270217E-2</v>
      </c>
      <c r="L18" s="30">
        <f>E18/$G$20</f>
        <v>0.1338449211045365</v>
      </c>
      <c r="M18" s="34">
        <f>F18/$G$20</f>
        <v>0.13073224852071005</v>
      </c>
      <c r="N18" s="30">
        <f>G18/$G$20</f>
        <v>0.32371794871794873</v>
      </c>
      <c r="O18" s="25"/>
    </row>
    <row r="19" spans="2:15" ht="15.75" thickBot="1" x14ac:dyDescent="0.3">
      <c r="B19" s="23"/>
      <c r="C19" s="24" t="s">
        <v>4</v>
      </c>
      <c r="D19" s="17">
        <f t="shared" ref="D19:F19" si="12">D$9*$G8/$G$9</f>
        <v>4.75</v>
      </c>
      <c r="E19" s="18">
        <f t="shared" si="12"/>
        <v>10.75</v>
      </c>
      <c r="F19" s="19">
        <f t="shared" si="12"/>
        <v>10.5</v>
      </c>
      <c r="G19" s="5">
        <f t="shared" si="9"/>
        <v>26</v>
      </c>
      <c r="H19" s="24"/>
      <c r="I19" s="23"/>
      <c r="J19" s="24" t="s">
        <v>4</v>
      </c>
      <c r="K19" s="35">
        <f>D19/$G$20</f>
        <v>1.5224358974358974E-2</v>
      </c>
      <c r="L19" s="36">
        <f>E19/$G$20</f>
        <v>3.4455128205128208E-2</v>
      </c>
      <c r="M19" s="37">
        <f>F19/$G$20</f>
        <v>3.3653846153846152E-2</v>
      </c>
      <c r="N19" s="30">
        <f>G19/$G$20</f>
        <v>8.3333333333333329E-2</v>
      </c>
      <c r="O19" s="25"/>
    </row>
    <row r="20" spans="2:15" x14ac:dyDescent="0.25">
      <c r="B20" s="23"/>
      <c r="C20" s="24" t="s">
        <v>9</v>
      </c>
      <c r="D20" s="5">
        <f>SUM(D15:D19)</f>
        <v>57</v>
      </c>
      <c r="E20" s="5">
        <f t="shared" ref="E20" si="13">SUM(E15:E19)</f>
        <v>129</v>
      </c>
      <c r="F20" s="5">
        <f t="shared" ref="F20" si="14">SUM(F15:F19)</f>
        <v>126</v>
      </c>
      <c r="G20" s="5">
        <f>SUM(G15:G19)</f>
        <v>312</v>
      </c>
      <c r="H20" s="24"/>
      <c r="I20" s="23"/>
      <c r="J20" s="24" t="s">
        <v>9</v>
      </c>
      <c r="K20" s="30">
        <f>D20/$G$20</f>
        <v>0.18269230769230768</v>
      </c>
      <c r="L20" s="30">
        <f>E20/$G$20</f>
        <v>0.41346153846153844</v>
      </c>
      <c r="M20" s="30">
        <f>F20/$G$20</f>
        <v>0.40384615384615385</v>
      </c>
      <c r="N20" s="30">
        <f>G20/$G$20</f>
        <v>1</v>
      </c>
      <c r="O20" s="25"/>
    </row>
    <row r="21" spans="2:15" x14ac:dyDescent="0.25">
      <c r="B21" s="26"/>
      <c r="C21" s="27"/>
      <c r="D21" s="27"/>
      <c r="E21" s="27"/>
      <c r="F21" s="27"/>
      <c r="G21" s="27"/>
      <c r="H21" s="27"/>
      <c r="I21" s="26"/>
      <c r="J21" s="27"/>
      <c r="K21" s="27"/>
      <c r="L21" s="27"/>
      <c r="M21" s="27"/>
      <c r="N21" s="27"/>
      <c r="O21" s="28"/>
    </row>
    <row r="23" spans="2:15" x14ac:dyDescent="0.25">
      <c r="B23" s="20"/>
      <c r="C23" s="21"/>
      <c r="D23" s="21" t="s">
        <v>14</v>
      </c>
      <c r="E23" s="21"/>
      <c r="F23" s="21"/>
      <c r="G23" s="21"/>
      <c r="H23" s="22"/>
      <c r="I23" s="20"/>
      <c r="J23" s="21"/>
      <c r="K23" s="21" t="s">
        <v>15</v>
      </c>
      <c r="L23" s="21"/>
      <c r="M23" s="21"/>
      <c r="N23" s="21"/>
      <c r="O23" s="22"/>
    </row>
    <row r="24" spans="2:15" x14ac:dyDescent="0.25">
      <c r="B24" s="23"/>
      <c r="C24" s="24"/>
      <c r="D24" s="24"/>
      <c r="E24" s="24"/>
      <c r="F24" s="24"/>
      <c r="G24" s="24"/>
      <c r="H24" s="25"/>
      <c r="I24" s="23"/>
      <c r="J24" s="24"/>
      <c r="K24" s="24"/>
      <c r="L24" s="24"/>
      <c r="M24" s="24"/>
      <c r="N24" s="24"/>
      <c r="O24" s="25"/>
    </row>
    <row r="25" spans="2:15" ht="15.75" thickBot="1" x14ac:dyDescent="0.3">
      <c r="B25" s="23"/>
      <c r="C25" s="24"/>
      <c r="D25" s="5" t="s">
        <v>5</v>
      </c>
      <c r="E25" s="5" t="s">
        <v>6</v>
      </c>
      <c r="F25" s="5" t="s">
        <v>7</v>
      </c>
      <c r="G25" s="5" t="s">
        <v>8</v>
      </c>
      <c r="H25" s="25"/>
      <c r="I25" s="23"/>
      <c r="J25" s="24"/>
      <c r="K25" s="5" t="s">
        <v>5</v>
      </c>
      <c r="L25" s="5" t="s">
        <v>6</v>
      </c>
      <c r="M25" s="5" t="s">
        <v>7</v>
      </c>
      <c r="N25" s="5" t="s">
        <v>8</v>
      </c>
      <c r="O25" s="25"/>
    </row>
    <row r="26" spans="2:15" ht="15.75" thickBot="1" x14ac:dyDescent="0.3">
      <c r="B26" s="23"/>
      <c r="C26" s="24" t="s">
        <v>0</v>
      </c>
      <c r="D26" s="29">
        <f>K4-K15</f>
        <v>7.8279092702169626E-3</v>
      </c>
      <c r="E26" s="31">
        <f t="shared" ref="E26:F26" si="15">L4-L15</f>
        <v>3.8831360946745552E-3</v>
      </c>
      <c r="F26" s="32">
        <f t="shared" si="15"/>
        <v>-1.1711045364891521E-2</v>
      </c>
      <c r="G26" s="46">
        <f>SUM(D26:F26)</f>
        <v>0</v>
      </c>
      <c r="H26" s="25"/>
      <c r="I26" s="23"/>
      <c r="J26" s="24" t="s">
        <v>0</v>
      </c>
      <c r="K26" s="29">
        <f>D26/K15</f>
        <v>0.95488721804511301</v>
      </c>
      <c r="L26" s="29">
        <f t="shared" ref="L26:M26" si="16">E26/L15</f>
        <v>0.20930232558139528</v>
      </c>
      <c r="M26" s="29">
        <f t="shared" si="16"/>
        <v>-0.6462585034013606</v>
      </c>
      <c r="N26" s="47"/>
      <c r="O26" s="25"/>
    </row>
    <row r="27" spans="2:15" ht="15.75" thickBot="1" x14ac:dyDescent="0.3">
      <c r="B27" s="23"/>
      <c r="C27" s="24" t="s">
        <v>1</v>
      </c>
      <c r="D27" s="33">
        <f t="shared" ref="D27:D30" si="17">K5-K16</f>
        <v>8.5059171597633154E-3</v>
      </c>
      <c r="E27" s="30">
        <f t="shared" ref="E27:E30" si="18">L5-L16</f>
        <v>3.6119329388560148E-2</v>
      </c>
      <c r="F27" s="34">
        <f t="shared" ref="F27:F30" si="19">M5-M16</f>
        <v>-4.4625246548323463E-2</v>
      </c>
      <c r="G27" s="46">
        <f t="shared" ref="G27:G30" si="20">SUM(D27:F27)</f>
        <v>0</v>
      </c>
      <c r="H27" s="25"/>
      <c r="I27" s="23"/>
      <c r="J27" s="24" t="s">
        <v>1</v>
      </c>
      <c r="K27" s="29">
        <f t="shared" ref="K27:K30" si="21">D27/K16</f>
        <v>0.17293233082706769</v>
      </c>
      <c r="L27" s="29">
        <f t="shared" ref="L27:L30" si="22">E27/L16</f>
        <v>0.32447397563676622</v>
      </c>
      <c r="M27" s="29">
        <f t="shared" ref="M27:M30" si="23">F27/M16</f>
        <v>-0.41043083900226757</v>
      </c>
      <c r="N27" s="47"/>
      <c r="O27" s="25"/>
    </row>
    <row r="28" spans="2:15" ht="15.75" thickBot="1" x14ac:dyDescent="0.3">
      <c r="B28" s="23"/>
      <c r="C28" s="24" t="s">
        <v>2</v>
      </c>
      <c r="D28" s="33">
        <f t="shared" si="17"/>
        <v>9.9543885601577897E-3</v>
      </c>
      <c r="E28" s="30">
        <f t="shared" si="18"/>
        <v>-2.234344181459566E-2</v>
      </c>
      <c r="F28" s="34">
        <f t="shared" si="19"/>
        <v>1.2389053254437857E-2</v>
      </c>
      <c r="G28" s="46">
        <f t="shared" si="20"/>
        <v>-1.3877787807814457E-17</v>
      </c>
      <c r="H28" s="25"/>
      <c r="I28" s="23"/>
      <c r="J28" s="24" t="s">
        <v>2</v>
      </c>
      <c r="K28" s="29">
        <f t="shared" si="21"/>
        <v>0.1954022988505747</v>
      </c>
      <c r="L28" s="29">
        <f t="shared" si="22"/>
        <v>-0.19379844961240308</v>
      </c>
      <c r="M28" s="29">
        <f t="shared" si="23"/>
        <v>0.11001642036124781</v>
      </c>
      <c r="N28" s="47"/>
      <c r="O28" s="25"/>
    </row>
    <row r="29" spans="2:15" ht="15.75" thickBot="1" x14ac:dyDescent="0.3">
      <c r="B29" s="23"/>
      <c r="C29" s="24" t="s">
        <v>3</v>
      </c>
      <c r="D29" s="33">
        <f t="shared" si="17"/>
        <v>-2.0679240631163706E-2</v>
      </c>
      <c r="E29" s="30">
        <f t="shared" si="18"/>
        <v>-5.6397928994083024E-3</v>
      </c>
      <c r="F29" s="34">
        <f t="shared" si="19"/>
        <v>2.6319033530571995E-2</v>
      </c>
      <c r="G29" s="46">
        <f t="shared" si="20"/>
        <v>0</v>
      </c>
      <c r="H29" s="25"/>
      <c r="I29" s="23"/>
      <c r="J29" s="24" t="s">
        <v>3</v>
      </c>
      <c r="K29" s="29">
        <f t="shared" si="21"/>
        <v>-0.34966128191766543</v>
      </c>
      <c r="L29" s="29">
        <f t="shared" si="22"/>
        <v>-4.2136771816716691E-2</v>
      </c>
      <c r="M29" s="29">
        <f t="shared" si="23"/>
        <v>0.20132013201320134</v>
      </c>
      <c r="N29" s="47"/>
      <c r="O29" s="25"/>
    </row>
    <row r="30" spans="2:15" ht="15.75" thickBot="1" x14ac:dyDescent="0.3">
      <c r="B30" s="23"/>
      <c r="C30" s="24" t="s">
        <v>4</v>
      </c>
      <c r="D30" s="35">
        <f t="shared" si="17"/>
        <v>-5.6089743589743581E-3</v>
      </c>
      <c r="E30" s="36">
        <f t="shared" si="18"/>
        <v>-1.2019230769230772E-2</v>
      </c>
      <c r="F30" s="37">
        <f t="shared" si="19"/>
        <v>1.7628205128205128E-2</v>
      </c>
      <c r="G30" s="46">
        <f t="shared" si="20"/>
        <v>0</v>
      </c>
      <c r="H30" s="25"/>
      <c r="I30" s="23"/>
      <c r="J30" s="24" t="s">
        <v>4</v>
      </c>
      <c r="K30" s="29">
        <f t="shared" si="21"/>
        <v>-0.36842105263157893</v>
      </c>
      <c r="L30" s="29">
        <f t="shared" si="22"/>
        <v>-0.34883720930232565</v>
      </c>
      <c r="M30" s="29">
        <f t="shared" si="23"/>
        <v>0.52380952380952384</v>
      </c>
      <c r="N30" s="47"/>
      <c r="O30" s="25"/>
    </row>
    <row r="31" spans="2:15" x14ac:dyDescent="0.25">
      <c r="B31" s="23"/>
      <c r="C31" s="24" t="s">
        <v>9</v>
      </c>
      <c r="D31" s="46">
        <f>SUM(D26:D30)</f>
        <v>0</v>
      </c>
      <c r="E31" s="46">
        <f t="shared" ref="E31" si="24">SUM(E26:E30)</f>
        <v>-3.1225022567582528E-17</v>
      </c>
      <c r="F31" s="46">
        <f t="shared" ref="F31" si="25">SUM(F26:F30)</f>
        <v>0</v>
      </c>
      <c r="G31" s="46">
        <f>SUM(G26:G30)</f>
        <v>-1.3877787807814457E-17</v>
      </c>
      <c r="H31" s="25"/>
      <c r="I31" s="23"/>
      <c r="J31" s="24" t="s">
        <v>9</v>
      </c>
      <c r="K31" s="47"/>
      <c r="L31" s="47"/>
      <c r="M31" s="47"/>
      <c r="N31" s="47"/>
      <c r="O31" s="25"/>
    </row>
    <row r="32" spans="2:15" x14ac:dyDescent="0.25">
      <c r="B32" s="26"/>
      <c r="C32" s="27"/>
      <c r="D32" s="27"/>
      <c r="E32" s="27"/>
      <c r="F32" s="27"/>
      <c r="G32" s="27"/>
      <c r="H32" s="28"/>
      <c r="I32" s="26"/>
      <c r="J32" s="27"/>
      <c r="K32" s="27"/>
      <c r="L32" s="27"/>
      <c r="M32" s="27"/>
      <c r="N32" s="27"/>
      <c r="O32" s="28"/>
    </row>
    <row r="34" spans="2:15" x14ac:dyDescent="0.25">
      <c r="B34" s="20"/>
      <c r="C34" s="21"/>
      <c r="D34" s="21" t="s">
        <v>16</v>
      </c>
      <c r="E34" s="21"/>
      <c r="F34" s="21"/>
      <c r="G34" s="21"/>
      <c r="H34" s="22"/>
    </row>
    <row r="35" spans="2:15" x14ac:dyDescent="0.25">
      <c r="B35" s="23"/>
      <c r="C35" s="24"/>
      <c r="D35" s="24"/>
      <c r="E35" s="24"/>
      <c r="F35" s="24"/>
      <c r="G35" s="24"/>
      <c r="H35" s="25"/>
    </row>
    <row r="36" spans="2:15" ht="15.75" thickBot="1" x14ac:dyDescent="0.3">
      <c r="B36" s="23"/>
      <c r="C36" s="24"/>
      <c r="D36" s="5" t="s">
        <v>5</v>
      </c>
      <c r="E36" s="5" t="s">
        <v>6</v>
      </c>
      <c r="F36" s="5" t="s">
        <v>7</v>
      </c>
      <c r="G36" s="5" t="s">
        <v>8</v>
      </c>
      <c r="H36" s="25"/>
    </row>
    <row r="37" spans="2:15" ht="15.75" thickBot="1" x14ac:dyDescent="0.3">
      <c r="B37" s="23"/>
      <c r="C37" s="24" t="s">
        <v>0</v>
      </c>
      <c r="D37" s="29">
        <f>K26*SQRT(K15)</f>
        <v>8.6456755121546325E-2</v>
      </c>
      <c r="E37" s="29">
        <f t="shared" ref="E37:F37" si="26">L26*SQRT(L15)</f>
        <v>2.8508760323178586E-2</v>
      </c>
      <c r="F37" s="29">
        <f t="shared" si="26"/>
        <v>-8.699633699633702E-2</v>
      </c>
      <c r="G37" s="47"/>
      <c r="H37" s="25"/>
      <c r="I37" s="48"/>
      <c r="J37" s="48"/>
      <c r="K37" s="48"/>
      <c r="L37" s="48"/>
      <c r="M37" s="48"/>
      <c r="N37" s="48"/>
      <c r="O37" s="48"/>
    </row>
    <row r="38" spans="2:15" ht="15.75" thickBot="1" x14ac:dyDescent="0.3">
      <c r="B38" s="23"/>
      <c r="C38" s="24" t="s">
        <v>1</v>
      </c>
      <c r="D38" s="29">
        <f t="shared" ref="D38:D41" si="27">K27*SQRT(K16)</f>
        <v>3.8352940959720701E-2</v>
      </c>
      <c r="E38" s="29">
        <f t="shared" ref="E38:E41" si="28">L27*SQRT(L16)</f>
        <v>0.10825794383803897</v>
      </c>
      <c r="F38" s="29">
        <f t="shared" ref="F38:F41" si="29">M27*SQRT(M16)</f>
        <v>-0.13533505599626228</v>
      </c>
      <c r="G38" s="47"/>
      <c r="H38" s="25"/>
      <c r="I38" s="49" t="s">
        <v>17</v>
      </c>
      <c r="J38" s="49" t="s">
        <v>17</v>
      </c>
      <c r="K38" s="50" t="s">
        <v>18</v>
      </c>
      <c r="L38" s="50"/>
      <c r="M38" s="50"/>
      <c r="N38" s="50"/>
      <c r="O38" s="48"/>
    </row>
    <row r="39" spans="2:15" ht="15.75" thickBot="1" x14ac:dyDescent="0.3">
      <c r="B39" s="23"/>
      <c r="C39" s="24" t="s">
        <v>2</v>
      </c>
      <c r="D39" s="29">
        <f t="shared" si="27"/>
        <v>4.4103405858354011E-2</v>
      </c>
      <c r="E39" s="29">
        <f t="shared" si="28"/>
        <v>-6.5803680616463828E-2</v>
      </c>
      <c r="F39" s="29">
        <f t="shared" si="29"/>
        <v>3.6918820277984508E-2</v>
      </c>
      <c r="G39" s="47"/>
      <c r="H39" s="25"/>
      <c r="I39" s="48"/>
      <c r="J39" s="48"/>
      <c r="K39" s="48"/>
      <c r="L39" s="48"/>
      <c r="M39" s="48"/>
      <c r="N39" s="48"/>
      <c r="O39" s="48"/>
    </row>
    <row r="40" spans="2:15" ht="15.75" thickBot="1" x14ac:dyDescent="0.3">
      <c r="B40" s="23"/>
      <c r="C40" s="24" t="s">
        <v>3</v>
      </c>
      <c r="D40" s="29">
        <f t="shared" si="27"/>
        <v>-8.5033697956613502E-2</v>
      </c>
      <c r="E40" s="29">
        <f t="shared" si="28"/>
        <v>-1.5415663024855813E-2</v>
      </c>
      <c r="F40" s="29">
        <f t="shared" si="29"/>
        <v>7.279114853355885E-2</v>
      </c>
      <c r="G40" s="47"/>
      <c r="H40" s="25"/>
    </row>
    <row r="41" spans="2:15" x14ac:dyDescent="0.25">
      <c r="B41" s="23"/>
      <c r="C41" s="24" t="s">
        <v>4</v>
      </c>
      <c r="D41" s="29">
        <f t="shared" si="27"/>
        <v>-4.5458379178286469E-2</v>
      </c>
      <c r="E41" s="29">
        <f t="shared" si="28"/>
        <v>-6.4751485847809764E-2</v>
      </c>
      <c r="F41" s="29">
        <f t="shared" si="29"/>
        <v>9.6092776699509178E-2</v>
      </c>
      <c r="G41" s="47"/>
      <c r="H41" s="25"/>
    </row>
    <row r="42" spans="2:15" x14ac:dyDescent="0.25">
      <c r="B42" s="23"/>
      <c r="C42" s="24" t="s">
        <v>9</v>
      </c>
      <c r="D42" s="47"/>
      <c r="E42" s="47"/>
      <c r="F42" s="47"/>
      <c r="G42" s="47"/>
      <c r="H42" s="25"/>
    </row>
    <row r="43" spans="2:15" x14ac:dyDescent="0.25">
      <c r="B43" s="26"/>
      <c r="C43" s="27"/>
      <c r="D43" s="27"/>
      <c r="E43" s="27"/>
      <c r="F43" s="27"/>
      <c r="G43" s="27"/>
      <c r="H43" s="2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4" ma:contentTypeDescription="Create a new document." ma:contentTypeScope="" ma:versionID="89f54a23ee72442e3457eb84b66b6be5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3cd818243ca21effa8a22403cc854217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00FF6B-C0CD-44AE-8300-8D53C159A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1A950-1716-4408-B017-806DD68CC9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371CD9-2C93-44C5-A71F-AFD71D6D4227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925c1d0d-7903-4c94-ba39-a1add57c5125"/>
    <ds:schemaRef ds:uri="http://schemas.openxmlformats.org/package/2006/metadata/core-properties"/>
    <ds:schemaRef ds:uri="9b3fd8d1-1672-42a9-929d-298c8a5b0be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 las Américas 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2022-09-09T14:31:20Z</dcterms:created>
  <dcterms:modified xsi:type="dcterms:W3CDTF">2022-09-09T15:57:41Z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