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5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3" i="1" l="1"/>
  <c r="O23" i="1" s="1"/>
  <c r="K22" i="1"/>
  <c r="K21" i="1"/>
  <c r="O21" i="1" s="1"/>
  <c r="K20" i="1"/>
  <c r="K19" i="1"/>
  <c r="O19" i="1" s="1"/>
  <c r="O22" i="1"/>
  <c r="O20" i="1"/>
  <c r="K18" i="1"/>
  <c r="O18" i="1" s="1"/>
  <c r="M7" i="1"/>
  <c r="K12" i="1"/>
  <c r="O12" i="1" s="1"/>
  <c r="O14" i="1" s="1"/>
  <c r="O24" i="1" l="1"/>
  <c r="P8" i="1" l="1"/>
  <c r="K7" i="1"/>
  <c r="O7" i="1" s="1"/>
  <c r="K6" i="1"/>
  <c r="O6" i="1" s="1"/>
  <c r="O8" i="1" l="1"/>
</calcChain>
</file>

<file path=xl/sharedStrings.xml><?xml version="1.0" encoding="utf-8"?>
<sst xmlns="http://schemas.openxmlformats.org/spreadsheetml/2006/main" count="54" uniqueCount="26">
  <si>
    <t>ANALISIS DEL RETO 4</t>
  </si>
  <si>
    <t>ESTRATO</t>
  </si>
  <si>
    <t>LIQUIDACION</t>
  </si>
  <si>
    <t>CARGO FIJO:</t>
  </si>
  <si>
    <t>cop</t>
  </si>
  <si>
    <t>PREDIO</t>
  </si>
  <si>
    <t>lec_anterior</t>
  </si>
  <si>
    <t>TOMA LECTURA</t>
  </si>
  <si>
    <t>estrato</t>
  </si>
  <si>
    <t>estado activo</t>
  </si>
  <si>
    <t>pago</t>
  </si>
  <si>
    <t>activo</t>
  </si>
  <si>
    <t>CONSUMO</t>
  </si>
  <si>
    <t>1-0.4</t>
  </si>
  <si>
    <t>1-0.15</t>
  </si>
  <si>
    <t>1-0.1</t>
  </si>
  <si>
    <t>PRUEBA</t>
  </si>
  <si>
    <t>factor</t>
  </si>
  <si>
    <t>SALIDAS DE PROGRAMACION:</t>
  </si>
  <si>
    <t>lec_actual</t>
  </si>
  <si>
    <t>inactivo</t>
  </si>
  <si>
    <t>SALIDA SIN LECTURAS</t>
  </si>
  <si>
    <t>1+0.5</t>
  </si>
  <si>
    <t>Subs/apotes</t>
  </si>
  <si>
    <t>([('201501001', 40841.52), ('201501002', 12963.86), ('201501003', 31012.2), ('201501004', 27877.2), ('201564006', 33681.0)], [4, 10], [48, 20, 30], 146375.78)</t>
  </si>
  <si>
    <t xml:space="preserve">([('501001190001', 58127.28), ('501002190324', 64291.2)], [], [72, 27], 122418.48)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</si>
</sst>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4"/>
      <color theme="1"/>
      <name val="Arial"/>
      <family val="2"/>
    </font>
    <font>
      <b/>
      <u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1" fillId="0" borderId="1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44" fontId="1" fillId="0" borderId="9" xfId="1" applyNumberFormat="1" applyFont="1" applyBorder="1" applyAlignment="1">
      <alignment horizontal="center" vertical="center"/>
    </xf>
    <xf numFmtId="44" fontId="1" fillId="0" borderId="9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6" workbookViewId="0">
      <selection activeCell="F9" sqref="F9"/>
    </sheetView>
  </sheetViews>
  <sheetFormatPr baseColWidth="10" defaultRowHeight="14.25" x14ac:dyDescent="0.2"/>
  <cols>
    <col min="1" max="1" width="11.42578125" style="1"/>
    <col min="2" max="2" width="14" style="1" customWidth="1"/>
    <col min="3" max="3" width="12.7109375" style="1" bestFit="1" customWidth="1"/>
    <col min="4" max="5" width="11.42578125" style="1"/>
    <col min="6" max="6" width="10.42578125" style="1" customWidth="1"/>
    <col min="7" max="7" width="17.7109375" style="1" bestFit="1" customWidth="1"/>
    <col min="8" max="8" width="11.5703125" style="1" customWidth="1"/>
    <col min="9" max="9" width="13" style="1" customWidth="1"/>
    <col min="10" max="10" width="11.42578125" style="1"/>
    <col min="11" max="11" width="14.140625" style="1" customWidth="1"/>
    <col min="12" max="12" width="8.85546875" style="1" customWidth="1"/>
    <col min="13" max="13" width="7.42578125" style="1" customWidth="1"/>
    <col min="14" max="14" width="1" style="1" customWidth="1"/>
    <col min="15" max="15" width="15" style="1" bestFit="1" customWidth="1"/>
    <col min="16" max="16384" width="11.42578125" style="1"/>
  </cols>
  <sheetData>
    <row r="1" spans="1:17" ht="18" x14ac:dyDescent="0.25">
      <c r="A1" s="4" t="s">
        <v>0</v>
      </c>
    </row>
    <row r="3" spans="1:17" ht="21.75" customHeight="1" x14ac:dyDescent="0.25">
      <c r="F3" s="26" t="s">
        <v>18</v>
      </c>
      <c r="G3" s="26"/>
      <c r="H3" s="26"/>
      <c r="I3" s="26"/>
      <c r="J3" s="3"/>
      <c r="K3" s="3"/>
      <c r="L3" s="3"/>
      <c r="M3" s="3"/>
      <c r="N3" s="3"/>
      <c r="O3" s="3"/>
      <c r="P3" s="3"/>
      <c r="Q3" s="3"/>
    </row>
    <row r="4" spans="1:17" ht="27.75" customHeight="1" x14ac:dyDescent="0.2">
      <c r="A4" s="12" t="s">
        <v>3</v>
      </c>
      <c r="B4" s="13"/>
      <c r="C4" s="20">
        <v>10450</v>
      </c>
      <c r="D4" s="14" t="s">
        <v>4</v>
      </c>
      <c r="E4" s="18"/>
    </row>
    <row r="5" spans="1:17" ht="30" x14ac:dyDescent="0.2">
      <c r="A5" s="15" t="s">
        <v>12</v>
      </c>
      <c r="B5" s="16"/>
      <c r="C5" s="21">
        <v>1200.4000000000001</v>
      </c>
      <c r="D5" s="17" t="s">
        <v>4</v>
      </c>
      <c r="E5" s="18"/>
      <c r="F5" s="24" t="s">
        <v>16</v>
      </c>
      <c r="G5" s="25" t="s">
        <v>5</v>
      </c>
      <c r="H5" s="25" t="s">
        <v>9</v>
      </c>
      <c r="I5" s="25" t="s">
        <v>6</v>
      </c>
      <c r="J5" s="25" t="s">
        <v>19</v>
      </c>
      <c r="K5" s="25" t="s">
        <v>7</v>
      </c>
      <c r="L5" s="25" t="s">
        <v>8</v>
      </c>
      <c r="M5" s="25" t="s">
        <v>17</v>
      </c>
      <c r="N5" s="25"/>
      <c r="O5" s="25" t="s">
        <v>10</v>
      </c>
      <c r="P5" s="11"/>
    </row>
    <row r="6" spans="1:17" ht="15" x14ac:dyDescent="0.25">
      <c r="F6" s="23">
        <v>1</v>
      </c>
      <c r="G6" s="27">
        <v>501001190001</v>
      </c>
      <c r="H6" s="35" t="s">
        <v>11</v>
      </c>
      <c r="I6" s="22">
        <v>1232</v>
      </c>
      <c r="J6" s="22">
        <v>1304</v>
      </c>
      <c r="K6" s="22">
        <f>J6-I6</f>
        <v>72</v>
      </c>
      <c r="L6" s="22">
        <v>1</v>
      </c>
      <c r="M6" s="22">
        <v>0.6</v>
      </c>
      <c r="N6" s="22"/>
      <c r="O6" s="28">
        <f>((K6*$C$5)+$C$4)*M6</f>
        <v>58127.28</v>
      </c>
      <c r="P6">
        <v>58127.28</v>
      </c>
    </row>
    <row r="7" spans="1:17" ht="15" x14ac:dyDescent="0.25">
      <c r="F7" s="23"/>
      <c r="G7" s="27">
        <v>501002190324</v>
      </c>
      <c r="H7" s="36" t="s">
        <v>11</v>
      </c>
      <c r="I7" s="22">
        <v>1203</v>
      </c>
      <c r="J7" s="22">
        <v>1230</v>
      </c>
      <c r="K7" s="22">
        <f>J7-I7</f>
        <v>27</v>
      </c>
      <c r="L7" s="22">
        <v>4</v>
      </c>
      <c r="M7" s="22">
        <f>B12</f>
        <v>1.5</v>
      </c>
      <c r="N7" s="22"/>
      <c r="O7" s="28">
        <f>((K7*$C$5)+$C$4)*M7</f>
        <v>64291.200000000004</v>
      </c>
      <c r="P7">
        <v>64291.199999999997</v>
      </c>
    </row>
    <row r="8" spans="1:17" ht="29.25" customHeight="1" x14ac:dyDescent="0.2">
      <c r="A8" s="5" t="s">
        <v>1</v>
      </c>
      <c r="B8" s="2" t="s">
        <v>2</v>
      </c>
      <c r="C8" s="1" t="s">
        <v>23</v>
      </c>
      <c r="F8" s="31" t="s">
        <v>25</v>
      </c>
      <c r="G8" s="32"/>
      <c r="H8" s="32"/>
      <c r="I8" s="32"/>
      <c r="J8" s="32"/>
      <c r="K8" s="32"/>
      <c r="L8" s="32"/>
      <c r="M8" s="32"/>
      <c r="N8" s="19"/>
      <c r="O8" s="29">
        <f>O7+O6</f>
        <v>122418.48000000001</v>
      </c>
      <c r="P8" s="1">
        <f>P6+P7</f>
        <v>122418.48</v>
      </c>
    </row>
    <row r="9" spans="1:17" x14ac:dyDescent="0.2">
      <c r="A9" s="6">
        <v>1</v>
      </c>
      <c r="B9" s="7">
        <v>0.6</v>
      </c>
      <c r="C9" s="1" t="s">
        <v>13</v>
      </c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x14ac:dyDescent="0.2">
      <c r="A10" s="6">
        <v>2</v>
      </c>
      <c r="B10" s="7">
        <v>0.85</v>
      </c>
      <c r="C10" s="1" t="s">
        <v>14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7" ht="30" x14ac:dyDescent="0.2">
      <c r="A11" s="6">
        <v>3</v>
      </c>
      <c r="B11" s="7">
        <v>0.9</v>
      </c>
      <c r="C11" s="1" t="s">
        <v>15</v>
      </c>
      <c r="F11" s="24" t="s">
        <v>16</v>
      </c>
      <c r="G11" s="25" t="s">
        <v>5</v>
      </c>
      <c r="H11" s="25" t="s">
        <v>9</v>
      </c>
      <c r="I11" s="25" t="s">
        <v>6</v>
      </c>
      <c r="J11" s="25" t="s">
        <v>19</v>
      </c>
      <c r="K11" s="25" t="s">
        <v>7</v>
      </c>
      <c r="L11" s="25" t="s">
        <v>8</v>
      </c>
      <c r="M11" s="25" t="s">
        <v>17</v>
      </c>
      <c r="N11" s="25"/>
      <c r="O11" s="25" t="s">
        <v>10</v>
      </c>
    </row>
    <row r="12" spans="1:17" ht="15" x14ac:dyDescent="0.2">
      <c r="A12" s="6">
        <v>4</v>
      </c>
      <c r="B12" s="7">
        <v>1.5</v>
      </c>
      <c r="C12" s="1" t="s">
        <v>22</v>
      </c>
      <c r="F12" s="23">
        <v>2</v>
      </c>
      <c r="G12" s="27">
        <v>501001190001</v>
      </c>
      <c r="H12" s="30" t="s">
        <v>20</v>
      </c>
      <c r="I12" s="22">
        <v>1232</v>
      </c>
      <c r="J12" s="22">
        <v>1304</v>
      </c>
      <c r="K12" s="22">
        <f>J12-I12</f>
        <v>72</v>
      </c>
      <c r="L12" s="22">
        <v>1</v>
      </c>
      <c r="M12" s="22">
        <v>0.6</v>
      </c>
      <c r="N12" s="22"/>
      <c r="O12" s="28">
        <f>((K12*$C$5)+$C$4)*M12</f>
        <v>58127.28</v>
      </c>
    </row>
    <row r="13" spans="1:17" ht="15" x14ac:dyDescent="0.2">
      <c r="A13" s="6">
        <v>5</v>
      </c>
      <c r="B13" s="7">
        <v>1.5</v>
      </c>
      <c r="C13" s="1" t="s">
        <v>22</v>
      </c>
      <c r="F13" s="23"/>
      <c r="G13" s="27"/>
      <c r="H13" s="22"/>
      <c r="I13" s="22"/>
      <c r="J13" s="22"/>
      <c r="K13" s="22"/>
      <c r="L13" s="22"/>
      <c r="M13" s="22"/>
      <c r="N13" s="22"/>
      <c r="O13" s="28"/>
    </row>
    <row r="14" spans="1:17" ht="15" customHeight="1" x14ac:dyDescent="0.2">
      <c r="A14" s="8">
        <v>6</v>
      </c>
      <c r="B14" s="9">
        <v>1.5</v>
      </c>
      <c r="C14" s="1" t="s">
        <v>22</v>
      </c>
      <c r="F14" s="34" t="s">
        <v>21</v>
      </c>
      <c r="G14" s="34"/>
      <c r="H14" s="34"/>
      <c r="I14" s="34"/>
      <c r="J14" s="34"/>
      <c r="K14" s="34"/>
      <c r="L14" s="34"/>
      <c r="M14" s="34"/>
      <c r="N14" s="19"/>
      <c r="O14" s="29">
        <f>O13+O12</f>
        <v>58127.28</v>
      </c>
    </row>
    <row r="15" spans="1:17" x14ac:dyDescent="0.2">
      <c r="F15" s="19"/>
      <c r="G15" s="19"/>
      <c r="H15" s="33"/>
      <c r="I15" s="19"/>
      <c r="J15" s="19"/>
      <c r="K15" s="19"/>
      <c r="L15" s="19"/>
      <c r="M15" s="19"/>
      <c r="N15" s="19"/>
      <c r="O15" s="19"/>
    </row>
    <row r="16" spans="1:17" x14ac:dyDescent="0.2"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5:15" ht="30" x14ac:dyDescent="0.2">
      <c r="F17" s="24" t="s">
        <v>16</v>
      </c>
      <c r="G17" s="25" t="s">
        <v>5</v>
      </c>
      <c r="H17" s="25" t="s">
        <v>9</v>
      </c>
      <c r="I17" s="25" t="s">
        <v>6</v>
      </c>
      <c r="J17" s="25" t="s">
        <v>19</v>
      </c>
      <c r="K17" s="25" t="s">
        <v>7</v>
      </c>
      <c r="L17" s="25" t="s">
        <v>8</v>
      </c>
      <c r="M17" s="25" t="s">
        <v>17</v>
      </c>
      <c r="N17" s="38"/>
      <c r="O17" s="25" t="s">
        <v>10</v>
      </c>
    </row>
    <row r="18" spans="5:15" ht="15" x14ac:dyDescent="0.2">
      <c r="F18" s="23">
        <v>3</v>
      </c>
      <c r="G18" s="27">
        <v>201501001</v>
      </c>
      <c r="H18" s="35" t="s">
        <v>11</v>
      </c>
      <c r="I18" s="22">
        <v>12</v>
      </c>
      <c r="J18" s="22">
        <v>60</v>
      </c>
      <c r="K18" s="22">
        <f>J18-I18</f>
        <v>48</v>
      </c>
      <c r="L18" s="22">
        <v>1</v>
      </c>
      <c r="M18" s="22">
        <v>0.6</v>
      </c>
      <c r="N18" s="39"/>
      <c r="O18" s="28">
        <f>((K18*$C$5)+$C$4)*M18</f>
        <v>40841.520000000004</v>
      </c>
    </row>
    <row r="19" spans="5:15" ht="15" x14ac:dyDescent="0.2">
      <c r="E19" s="10"/>
      <c r="F19" s="23"/>
      <c r="G19" s="40">
        <v>201501002</v>
      </c>
      <c r="H19" s="35" t="s">
        <v>11</v>
      </c>
      <c r="I19" s="22">
        <v>2</v>
      </c>
      <c r="J19" s="22">
        <v>6</v>
      </c>
      <c r="K19" s="22">
        <f t="shared" ref="K19:K23" si="0">J19-I19</f>
        <v>4</v>
      </c>
      <c r="L19" s="22">
        <v>2</v>
      </c>
      <c r="M19" s="22">
        <v>0.85</v>
      </c>
      <c r="N19" s="39"/>
      <c r="O19" s="28">
        <f t="shared" ref="O19:O23" si="1">((K19*$C$5)+$C$4)*M19</f>
        <v>12963.86</v>
      </c>
    </row>
    <row r="20" spans="5:15" ht="15" x14ac:dyDescent="0.2">
      <c r="F20" s="23"/>
      <c r="G20" s="40">
        <v>201501003</v>
      </c>
      <c r="H20" s="35" t="s">
        <v>11</v>
      </c>
      <c r="I20" s="22">
        <v>23</v>
      </c>
      <c r="J20" s="22">
        <v>43</v>
      </c>
      <c r="K20" s="22">
        <f t="shared" si="0"/>
        <v>20</v>
      </c>
      <c r="L20" s="22">
        <v>3</v>
      </c>
      <c r="M20" s="22">
        <v>0.9</v>
      </c>
      <c r="N20" s="37"/>
      <c r="O20" s="28">
        <f t="shared" si="1"/>
        <v>31012.2</v>
      </c>
    </row>
    <row r="21" spans="5:15" ht="15" x14ac:dyDescent="0.2">
      <c r="F21" s="23"/>
      <c r="G21" s="40">
        <v>201501004</v>
      </c>
      <c r="H21" s="35" t="s">
        <v>11</v>
      </c>
      <c r="I21" s="22">
        <v>90</v>
      </c>
      <c r="J21" s="22">
        <v>120</v>
      </c>
      <c r="K21" s="22">
        <f t="shared" si="0"/>
        <v>30</v>
      </c>
      <c r="L21" s="22">
        <v>1</v>
      </c>
      <c r="M21" s="22">
        <v>0.6</v>
      </c>
      <c r="N21" s="37"/>
      <c r="O21" s="28">
        <f t="shared" si="1"/>
        <v>27877.200000000001</v>
      </c>
    </row>
    <row r="22" spans="5:15" ht="15" x14ac:dyDescent="0.2">
      <c r="F22" s="23"/>
      <c r="G22" s="40">
        <v>201501005</v>
      </c>
      <c r="H22" s="30" t="s">
        <v>20</v>
      </c>
      <c r="I22" s="22">
        <v>1</v>
      </c>
      <c r="J22" s="22">
        <v>9</v>
      </c>
      <c r="K22" s="22">
        <f t="shared" si="0"/>
        <v>8</v>
      </c>
      <c r="L22" s="22">
        <v>1</v>
      </c>
      <c r="M22" s="22">
        <v>0.6</v>
      </c>
      <c r="N22" s="37"/>
      <c r="O22" s="28">
        <f t="shared" si="1"/>
        <v>12031.92</v>
      </c>
    </row>
    <row r="23" spans="5:15" ht="15" x14ac:dyDescent="0.2">
      <c r="F23" s="23"/>
      <c r="G23" s="40">
        <v>201501006</v>
      </c>
      <c r="H23" s="35" t="s">
        <v>11</v>
      </c>
      <c r="I23" s="22">
        <v>10</v>
      </c>
      <c r="J23" s="22">
        <v>20</v>
      </c>
      <c r="K23" s="22">
        <f t="shared" si="0"/>
        <v>10</v>
      </c>
      <c r="L23" s="22">
        <v>6</v>
      </c>
      <c r="M23" s="22">
        <v>1.5</v>
      </c>
      <c r="N23" s="37"/>
      <c r="O23" s="28">
        <f t="shared" si="1"/>
        <v>33681</v>
      </c>
    </row>
    <row r="24" spans="5:15" ht="17.25" customHeight="1" x14ac:dyDescent="0.2">
      <c r="F24" s="41" t="s">
        <v>24</v>
      </c>
      <c r="G24" s="41"/>
      <c r="H24" s="41"/>
      <c r="I24" s="41"/>
      <c r="J24" s="41"/>
      <c r="K24" s="41"/>
      <c r="L24" s="41"/>
      <c r="M24" s="41"/>
      <c r="N24" s="19"/>
      <c r="O24" s="29">
        <f>SUM(O18:O23)</f>
        <v>158407.70000000001</v>
      </c>
    </row>
    <row r="25" spans="5:15" ht="25.5" customHeight="1" x14ac:dyDescent="0.2">
      <c r="F25" s="42"/>
      <c r="G25" s="42"/>
      <c r="H25" s="42"/>
      <c r="I25" s="42"/>
      <c r="J25" s="42"/>
      <c r="K25" s="42"/>
      <c r="L25" s="42"/>
      <c r="M25" s="42"/>
      <c r="O25" s="10"/>
    </row>
  </sheetData>
  <mergeCells count="9">
    <mergeCell ref="F12:F13"/>
    <mergeCell ref="F8:M8"/>
    <mergeCell ref="F14:M14"/>
    <mergeCell ref="F18:F23"/>
    <mergeCell ref="F24:M25"/>
    <mergeCell ref="A4:B4"/>
    <mergeCell ref="A5:B5"/>
    <mergeCell ref="F6:F7"/>
    <mergeCell ref="F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vler</dc:creator>
  <cp:lastModifiedBy>vler</cp:lastModifiedBy>
  <dcterms:created xsi:type="dcterms:W3CDTF">2021-06-12T17:14:15Z</dcterms:created>
  <dcterms:modified xsi:type="dcterms:W3CDTF">2021-06-13T02:34:38Z</dcterms:modified>
</cp:coreProperties>
</file>