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ENCC2\SGC\3. Procesos de Soporte\4. Gestión de Infraestructura\"/>
    </mc:Choice>
  </mc:AlternateContent>
  <xr:revisionPtr revIDLastSave="1" documentId="13_ncr:1_{70C41D98-20BB-413E-97D6-725D83FAADDA}" xr6:coauthVersionLast="47" xr6:coauthVersionMax="47" xr10:uidLastSave="{C0C362C6-50CE-4345-B004-07BA8034A4CF}"/>
  <bookViews>
    <workbookView xWindow="-108" yWindow="-108" windowWidth="23256" windowHeight="12456" xr2:uid="{00000000-000D-0000-FFFF-FFFF00000000}"/>
  </bookViews>
  <sheets>
    <sheet name="programa año" sheetId="4" r:id="rId1"/>
    <sheet name="Hoja1" sheetId="5" r:id="rId2"/>
    <sheet name="Notas de cambio" sheetId="2" r:id="rId3"/>
  </sheets>
  <definedNames>
    <definedName name="_xlnm._FilterDatabase" localSheetId="0" hidden="1">'programa año'!$A$12:$P$61</definedName>
    <definedName name="_xlnm.Print_Area" localSheetId="0">'programa año'!$A$1:$P$57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4" l="1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32" i="4"/>
  <c r="G52" i="4"/>
  <c r="G53" i="4"/>
  <c r="G54" i="4"/>
  <c r="G55" i="4"/>
  <c r="G56" i="4"/>
  <c r="G57" i="4"/>
  <c r="G51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8" i="4"/>
  <c r="M59" i="4"/>
  <c r="M60" i="4"/>
  <c r="O14" i="4" l="1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13" i="4"/>
  <c r="K59" i="4" l="1"/>
  <c r="F59" i="4" l="1"/>
  <c r="G59" i="4" s="1"/>
  <c r="K31" i="4" l="1"/>
  <c r="K30" i="4"/>
  <c r="K29" i="4"/>
  <c r="K28" i="4"/>
  <c r="K27" i="4"/>
  <c r="K26" i="4"/>
  <c r="K25" i="4"/>
  <c r="K24" i="4"/>
  <c r="K23" i="4"/>
  <c r="K22" i="4"/>
  <c r="K21" i="4"/>
  <c r="K20" i="4"/>
  <c r="K19" i="4"/>
  <c r="K15" i="4"/>
  <c r="K14" i="4"/>
  <c r="K13" i="4"/>
  <c r="K17" i="4"/>
  <c r="K16" i="4"/>
  <c r="K18" i="4"/>
  <c r="K61" i="4" l="1"/>
  <c r="K60" i="4"/>
  <c r="F61" i="4"/>
  <c r="G61" i="4" s="1"/>
  <c r="F60" i="4"/>
  <c r="M61" i="4"/>
  <c r="G60" i="4" l="1"/>
  <c r="F62" i="4"/>
  <c r="G62" i="4" s="1"/>
  <c r="K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ROCIO OJEDA OCAÑA</author>
  </authors>
  <commentList>
    <comment ref="D1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La frecuencia establecida inicialmente es anual, pero la ENCC puede determinar el cambio en el plazo mediante la revisión de las comprobaciones intermedias realizadas al equipo
</t>
        </r>
      </text>
    </comment>
    <comment ref="H12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La frecuencia establecida inicialmente es anual, pero la ENCC puede determinar el cambio en el plazo mediante la revisión de las comprobaciones intermedias realizadas al equipo
</t>
        </r>
      </text>
    </comment>
  </commentList>
</comments>
</file>

<file path=xl/sharedStrings.xml><?xml version="1.0" encoding="utf-8"?>
<sst xmlns="http://schemas.openxmlformats.org/spreadsheetml/2006/main" count="364" uniqueCount="116">
  <si>
    <t xml:space="preserve">Centro de Gestión y Desarrollo Sostenible Surcolombiano </t>
  </si>
  <si>
    <t>Escuela Nacional de la Calidad del Café</t>
  </si>
  <si>
    <t>Código: GC-F-02</t>
  </si>
  <si>
    <t xml:space="preserve">Programa de Mantenimiento y calibración de equipos </t>
  </si>
  <si>
    <t>Versión: 01</t>
  </si>
  <si>
    <t>Fecha: 2023-06-08</t>
  </si>
  <si>
    <t>Página: 1  de 1</t>
  </si>
  <si>
    <t xml:space="preserve">Año de Vigencia: </t>
  </si>
  <si>
    <t xml:space="preserve">Elaborado por: </t>
  </si>
  <si>
    <t>Julio Artunduaga</t>
  </si>
  <si>
    <t>Aprobado
por:</t>
  </si>
  <si>
    <t>Paula A Páez</t>
  </si>
  <si>
    <t xml:space="preserve">CALIBRACION </t>
  </si>
  <si>
    <t xml:space="preserve">MANTENIMIENTO </t>
  </si>
  <si>
    <t>PRESUPUESTO</t>
  </si>
  <si>
    <t xml:space="preserve">EQUIPO </t>
  </si>
  <si>
    <t>CODIGO</t>
  </si>
  <si>
    <t>LABORATORIO</t>
  </si>
  <si>
    <t>FRECUENCIA</t>
  </si>
  <si>
    <t>FECHA PROGRAMADA</t>
  </si>
  <si>
    <t>FECHA DE EJECUCIÓN</t>
  </si>
  <si>
    <t>CUMPLIMIENTO SI/NO</t>
  </si>
  <si>
    <t>VALOR PROGRAMADO CALIBRACION ($)</t>
  </si>
  <si>
    <t>VALOR PROGRAMADO MANTENIMIENTO($)</t>
  </si>
  <si>
    <t>VALOR EJECUTADO ($)</t>
  </si>
  <si>
    <t>EJECUCIÓN PRESUPUESTAL</t>
  </si>
  <si>
    <t>OBSERVACIONES</t>
  </si>
  <si>
    <t>CAMARA DE LUZ ULTRAVIOLETA</t>
  </si>
  <si>
    <t>940632202</t>
  </si>
  <si>
    <t>ANÁLISIS FISICO</t>
  </si>
  <si>
    <t>No aplica</t>
  </si>
  <si>
    <t xml:space="preserve">anual </t>
  </si>
  <si>
    <t>940632205</t>
  </si>
  <si>
    <t>anual</t>
  </si>
  <si>
    <t>AIRE ACONDICIONADO</t>
  </si>
  <si>
    <t>952810177765</t>
  </si>
  <si>
    <t>CALIBRACIÓN</t>
  </si>
  <si>
    <t>2 años</t>
  </si>
  <si>
    <t>TRILLADORA</t>
  </si>
  <si>
    <t>95283408</t>
  </si>
  <si>
    <t>TRILLA</t>
  </si>
  <si>
    <t>940632124</t>
  </si>
  <si>
    <t>MOLINO</t>
  </si>
  <si>
    <t>952810175417</t>
  </si>
  <si>
    <t>TOSTIÓN</t>
  </si>
  <si>
    <t>MOLINO DE MUELAS</t>
  </si>
  <si>
    <t>95283401</t>
  </si>
  <si>
    <t>SELLADORA</t>
  </si>
  <si>
    <t>940639745</t>
  </si>
  <si>
    <t>MAQUINA PARA MOLIENDA</t>
  </si>
  <si>
    <t>9528173291</t>
  </si>
  <si>
    <t>TOSTADORA DE CAFÉ</t>
  </si>
  <si>
    <t>940632121</t>
  </si>
  <si>
    <t>940632138</t>
  </si>
  <si>
    <t>952810175410</t>
  </si>
  <si>
    <t>9528173289</t>
  </si>
  <si>
    <t>FILTRO PURIFICADOR</t>
  </si>
  <si>
    <t>952810175425</t>
  </si>
  <si>
    <t>A. SENSORIAL</t>
  </si>
  <si>
    <t>CALENTADOR</t>
  </si>
  <si>
    <t>952810175421</t>
  </si>
  <si>
    <t>9528173287</t>
  </si>
  <si>
    <t>BALANZA</t>
  </si>
  <si>
    <t>940639270</t>
  </si>
  <si>
    <t xml:space="preserve">Anual </t>
  </si>
  <si>
    <t>MEDIDOR DE HUMEDAD</t>
  </si>
  <si>
    <t>940632157</t>
  </si>
  <si>
    <t>DENSITÓMETRO</t>
  </si>
  <si>
    <t>940632166</t>
  </si>
  <si>
    <t>INSTRUMENTO INDICADOR Y DE REGISTRO</t>
  </si>
  <si>
    <t>95284287</t>
  </si>
  <si>
    <t>202-07-31</t>
  </si>
  <si>
    <t>940639271</t>
  </si>
  <si>
    <t>952810177764</t>
  </si>
  <si>
    <t>TERMOHIGRÓMETRO</t>
  </si>
  <si>
    <t>952810177766</t>
  </si>
  <si>
    <t>952810177762</t>
  </si>
  <si>
    <t>HORNO</t>
  </si>
  <si>
    <t>952810177763</t>
  </si>
  <si>
    <t xml:space="preserve">BASCULA </t>
  </si>
  <si>
    <t>9528174552</t>
  </si>
  <si>
    <t>940639272</t>
  </si>
  <si>
    <t>952810175496</t>
  </si>
  <si>
    <t>952810175506</t>
  </si>
  <si>
    <t>TERMOMETRO</t>
  </si>
  <si>
    <t>940639516</t>
  </si>
  <si>
    <t>940639802</t>
  </si>
  <si>
    <t>9528174553</t>
  </si>
  <si>
    <t>952810175429</t>
  </si>
  <si>
    <t>952810175428</t>
  </si>
  <si>
    <t>952810175430</t>
  </si>
  <si>
    <t>FOTOMETRO O LUXOMETRO</t>
  </si>
  <si>
    <t>9528174591</t>
  </si>
  <si>
    <t>9528173281</t>
  </si>
  <si>
    <t>952810175507</t>
  </si>
  <si>
    <t>PH METRO</t>
  </si>
  <si>
    <t>9528173282</t>
  </si>
  <si>
    <t>940639801</t>
  </si>
  <si>
    <t>940639519</t>
  </si>
  <si>
    <t>940639518</t>
  </si>
  <si>
    <t>Calibración</t>
  </si>
  <si>
    <t>Mantenimiento</t>
  </si>
  <si>
    <t>Presupuesto</t>
  </si>
  <si>
    <t>Actividades programadas</t>
  </si>
  <si>
    <t>Programado</t>
  </si>
  <si>
    <t>Actividades ejecutadas oportunamente</t>
  </si>
  <si>
    <t>Ejecutado</t>
  </si>
  <si>
    <t>Actividades ejecutadas extemporaneamente</t>
  </si>
  <si>
    <t>Ejecución Presupuestal</t>
  </si>
  <si>
    <t>Cumplimiento del Plan</t>
  </si>
  <si>
    <t xml:space="preserve">Balanzas calibradas </t>
  </si>
  <si>
    <t>PROGRAMA MANTENIMIENTO PREVENTIVO DE EQUIPOS - NOTAS DE CAMBIO</t>
  </si>
  <si>
    <t>VERSIÓN No.</t>
  </si>
  <si>
    <r>
      <t xml:space="preserve">FECHA
</t>
    </r>
    <r>
      <rPr>
        <b/>
        <sz val="8"/>
        <color indexed="9"/>
        <rFont val="Book Antiqua"/>
        <family val="1"/>
      </rPr>
      <t>aaaa-mm-dd</t>
    </r>
  </si>
  <si>
    <t>CAMBIOS EFECTUADOS</t>
  </si>
  <si>
    <t>Emisión inicial del documento.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</si>
</sst>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00"/>
    <numFmt numFmtId="166" formatCode="yyyy\-mm\-dd"/>
    <numFmt numFmtId="167" formatCode="[$$-240A]\ #,##0_);\([$$-240A]\ #,##0\)"/>
    <numFmt numFmtId="168" formatCode="yyyy\-mm\-dd;@"/>
  </numFmts>
  <fonts count="18"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b/>
      <sz val="10"/>
      <color indexed="10"/>
      <name val="Book Antiqua"/>
      <family val="1"/>
    </font>
    <font>
      <sz val="11"/>
      <color theme="1"/>
      <name val="Book Antiqua"/>
      <family val="1"/>
    </font>
    <font>
      <sz val="10"/>
      <color theme="1"/>
      <name val="Book Antiqua"/>
      <family val="1"/>
    </font>
    <font>
      <sz val="9"/>
      <color theme="1"/>
      <name val="Book Antiqua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Book Antiqua"/>
      <family val="1"/>
    </font>
    <font>
      <b/>
      <sz val="8"/>
      <color indexed="9"/>
      <name val="Book Antiqua"/>
      <family val="1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11"/>
      <color theme="1"/>
      <name val="Book Antiqua"/>
      <family val="2"/>
    </font>
    <font>
      <sz val="10"/>
      <color theme="1"/>
      <name val="Book Antiqua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0" borderId="0"/>
  </cellStyleXfs>
  <cellXfs count="98">
    <xf numFmtId="0" fontId="0" fillId="0" borderId="0" xfId="0"/>
    <xf numFmtId="2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Continuous" vertical="center" wrapText="1"/>
    </xf>
    <xf numFmtId="2" fontId="1" fillId="0" borderId="0" xfId="0" applyNumberFormat="1" applyFont="1" applyAlignment="1">
      <alignment horizontal="centerContinuous" vertical="center" wrapText="1"/>
    </xf>
    <xf numFmtId="0" fontId="4" fillId="0" borderId="0" xfId="0" applyFont="1"/>
    <xf numFmtId="2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" fillId="0" borderId="0" xfId="1" applyFont="1" applyAlignment="1">
      <alignment vertical="center"/>
    </xf>
    <xf numFmtId="0" fontId="1" fillId="0" borderId="0" xfId="1" applyFont="1"/>
    <xf numFmtId="0" fontId="9" fillId="3" borderId="4" xfId="2" applyFont="1" applyFill="1" applyBorder="1" applyAlignment="1">
      <alignment horizontal="center" vertical="center" wrapText="1"/>
    </xf>
    <xf numFmtId="165" fontId="1" fillId="0" borderId="4" xfId="1" applyNumberFormat="1" applyFont="1" applyBorder="1" applyAlignment="1">
      <alignment horizontal="center" vertical="center" wrapText="1"/>
    </xf>
    <xf numFmtId="166" fontId="1" fillId="0" borderId="4" xfId="1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left" vertical="center" wrapText="1"/>
    </xf>
    <xf numFmtId="2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68" fontId="5" fillId="0" borderId="4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7" fontId="5" fillId="0" borderId="4" xfId="3" applyNumberFormat="1" applyFont="1" applyBorder="1" applyAlignment="1">
      <alignment horizontal="center" vertical="center" wrapText="1"/>
    </xf>
    <xf numFmtId="9" fontId="5" fillId="0" borderId="4" xfId="4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37" fontId="16" fillId="0" borderId="4" xfId="3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9" fontId="7" fillId="0" borderId="4" xfId="4" applyFont="1" applyBorder="1" applyAlignment="1">
      <alignment horizontal="center" vertical="center" wrapText="1"/>
    </xf>
    <xf numFmtId="167" fontId="12" fillId="0" borderId="4" xfId="0" applyNumberFormat="1" applyFont="1" applyBorder="1" applyAlignment="1">
      <alignment horizontal="right" vertical="center" wrapText="1"/>
    </xf>
    <xf numFmtId="9" fontId="12" fillId="0" borderId="4" xfId="4" applyFont="1" applyBorder="1" applyAlignment="1">
      <alignment horizontal="right" vertical="center" wrapText="1"/>
    </xf>
    <xf numFmtId="0" fontId="14" fillId="0" borderId="1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6" borderId="8" xfId="0" applyFont="1" applyFill="1" applyBorder="1" applyAlignment="1">
      <alignment horizontal="centerContinuous" vertical="center" wrapText="1"/>
    </xf>
    <xf numFmtId="0" fontId="12" fillId="6" borderId="9" xfId="0" applyFont="1" applyFill="1" applyBorder="1" applyAlignment="1">
      <alignment horizontal="centerContinuous" vertical="center" wrapText="1"/>
    </xf>
    <xf numFmtId="0" fontId="12" fillId="6" borderId="10" xfId="0" applyFont="1" applyFill="1" applyBorder="1" applyAlignment="1">
      <alignment horizontal="centerContinuous" vertical="center" wrapText="1"/>
    </xf>
    <xf numFmtId="0" fontId="12" fillId="6" borderId="8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vertical="center" wrapText="1"/>
    </xf>
    <xf numFmtId="0" fontId="17" fillId="7" borderId="4" xfId="0" applyFont="1" applyFill="1" applyBorder="1" applyAlignment="1">
      <alignment horizontal="center" vertical="center" wrapText="1"/>
    </xf>
    <xf numFmtId="1" fontId="17" fillId="7" borderId="4" xfId="0" applyNumberFormat="1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6" borderId="14" xfId="0" applyFont="1" applyFill="1" applyBorder="1" applyAlignment="1">
      <alignment horizontal="centerContinuous" vertical="center" wrapText="1"/>
    </xf>
    <xf numFmtId="0" fontId="12" fillId="6" borderId="13" xfId="0" applyFont="1" applyFill="1" applyBorder="1" applyAlignment="1">
      <alignment horizontal="centerContinuous" vertical="center" wrapText="1"/>
    </xf>
    <xf numFmtId="1" fontId="0" fillId="0" borderId="0" xfId="0" applyNumberFormat="1"/>
    <xf numFmtId="14" fontId="0" fillId="0" borderId="0" xfId="0" applyNumberFormat="1"/>
    <xf numFmtId="168" fontId="5" fillId="8" borderId="4" xfId="0" applyNumberFormat="1" applyFont="1" applyFill="1" applyBorder="1" applyAlignment="1">
      <alignment horizontal="center" vertical="center" wrapText="1"/>
    </xf>
    <xf numFmtId="168" fontId="5" fillId="9" borderId="4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right" vertical="center" wrapText="1"/>
    </xf>
    <xf numFmtId="0" fontId="14" fillId="0" borderId="15" xfId="0" applyFont="1" applyBorder="1" applyAlignment="1">
      <alignment horizontal="right" vertical="center" wrapText="1"/>
    </xf>
    <xf numFmtId="0" fontId="14" fillId="0" borderId="4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1" fillId="0" borderId="14" xfId="1" applyFont="1" applyBorder="1" applyAlignment="1">
      <alignment horizontal="justify" vertical="center" wrapText="1"/>
    </xf>
    <xf numFmtId="0" fontId="1" fillId="0" borderId="13" xfId="1" applyFont="1" applyBorder="1" applyAlignment="1">
      <alignment horizontal="justify" vertical="center" wrapText="1"/>
    </xf>
    <xf numFmtId="0" fontId="1" fillId="0" borderId="15" xfId="1" applyFont="1" applyBorder="1" applyAlignment="1">
      <alignment horizontal="justify" vertical="center" wrapText="1"/>
    </xf>
    <xf numFmtId="0" fontId="1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0" fillId="0" borderId="13" xfId="0" applyBorder="1" applyAlignment="1">
      <alignment horizontal="justify" vertical="center" wrapText="1"/>
    </xf>
    <xf numFmtId="0" fontId="9" fillId="3" borderId="14" xfId="2" applyFont="1" applyFill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0" borderId="15" xfId="1" applyFont="1" applyBorder="1" applyAlignment="1">
      <alignment horizontal="center" vertical="center" wrapText="1"/>
    </xf>
  </cellXfs>
  <cellStyles count="6">
    <cellStyle name="Moneda" xfId="3" builtinId="4"/>
    <cellStyle name="Normal" xfId="0" builtinId="0"/>
    <cellStyle name="Normal 2" xfId="5" xr:uid="{00000000-0005-0000-0000-000002000000}"/>
    <cellStyle name="Normal 2 2" xfId="1" xr:uid="{00000000-0005-0000-0000-000003000000}"/>
    <cellStyle name="Normal 3" xfId="2" xr:uid="{00000000-0005-0000-0000-000004000000}"/>
    <cellStyle name="Porcentaje" xfId="4" builtinId="5"/>
  </cellStyles>
  <dxfs count="4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00CC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00CC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472440</xdr:colOff>
      <xdr:row>0</xdr:row>
      <xdr:rowOff>15240</xdr:rowOff>
    </xdr:from>
    <xdr:to>
      <xdr:col>0</xdr:col>
      <xdr:colOff>1203960</xdr:colOff>
      <xdr:row>2</xdr:row>
      <xdr:rowOff>331124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83A79B-2593-4501-BB11-943D9E135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15240"/>
          <a:ext cx="731520" cy="704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396240</xdr:colOff>
      <xdr:row>3</xdr:row>
      <xdr:rowOff>137160</xdr:rowOff>
    </xdr:from>
    <xdr:to>
      <xdr:col>0</xdr:col>
      <xdr:colOff>1453884</xdr:colOff>
      <xdr:row>6</xdr:row>
      <xdr:rowOff>52301</xdr:rowOff>
    </xdr:to>
    <xdr:pic>
      <xdr:nvPicPr>
        <xdr:cNvPr id="3" name="Imagen 5">
          <a:extLst>
            <a:ext uri="{FF2B5EF4-FFF2-40B4-BE49-F238E27FC236}">
              <a16:creationId xmlns:a16="http://schemas.microsoft.com/office/drawing/2014/main" id="{B83F243A-0073-4648-8A64-7D8DFE696906}"/>
            </a:ext>
            <a:ext uri="{147F2762-F138-4A5C-976F-8EAC2B608ADB}">
              <a16:predDERef xmlns:a16="http://schemas.microsoft.com/office/drawing/2014/main" pred="{38D2CD84-AF69-4562-830B-B7702CEEB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" y="899160"/>
          <a:ext cx="1057644" cy="559031"/>
        </a:xfrm>
        <a:prstGeom prst="rect">
          <a:avLst/>
        </a:prstGeom>
      </xdr:spPr>
    </xdr:pic>
    <xdr:clientData/>
  </xdr:twoCellAnchor>
  <xdr:twoCellAnchor editAs="oneCell">
    <xdr:from>
      <xdr:col>15</xdr:col>
      <xdr:colOff>1066800</xdr:colOff>
      <xdr:row>0</xdr:row>
      <xdr:rowOff>0</xdr:rowOff>
    </xdr:from>
    <xdr:to>
      <xdr:col>15</xdr:col>
      <xdr:colOff>2762696</xdr:colOff>
      <xdr:row>3</xdr:row>
      <xdr:rowOff>19923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AB249B4-44A8-40E2-A4BB-6E0285BD778D}"/>
            </a:ext>
            <a:ext uri="{147F2762-F138-4A5C-976F-8EAC2B608ADB}">
              <a16:predDERef xmlns:a16="http://schemas.microsoft.com/office/drawing/2014/main" pred="{5E3D7AB2-6FCD-403F-AD75-A0BBE813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78300" y="0"/>
          <a:ext cx="1695896" cy="781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showGridLines="0" tabSelected="1" topLeftCell="D1" zoomScaleNormal="100" zoomScalePageLayoutView="70" workbookViewId="0">
      <selection activeCell="D9" sqref="D9:E9"/>
    </sheetView>
  </sheetViews>
  <sheetFormatPr defaultColWidth="11.42578125" defaultRowHeight="14.45"/>
  <cols>
    <col min="1" max="1" width="30.7109375" style="6" customWidth="1"/>
    <col min="2" max="2" width="13.140625" style="4" customWidth="1"/>
    <col min="3" max="3" width="23.85546875" style="4" customWidth="1"/>
    <col min="4" max="11" width="12.7109375" style="4" customWidth="1"/>
    <col min="12" max="13" width="18.140625" style="4" bestFit="1" customWidth="1"/>
    <col min="14" max="15" width="12.7109375" style="4" customWidth="1"/>
    <col min="16" max="16" width="54.5703125" style="4" customWidth="1"/>
    <col min="17" max="16384" width="11.42578125" style="4"/>
  </cols>
  <sheetData>
    <row r="1" spans="1:24" s="1" customFormat="1" ht="13.9" customHeight="1">
      <c r="A1" s="67"/>
      <c r="B1" s="70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76"/>
      <c r="Q1" s="2"/>
      <c r="R1" s="2"/>
      <c r="S1" s="5"/>
      <c r="T1" s="2"/>
      <c r="U1" s="3"/>
      <c r="V1" s="3"/>
      <c r="W1" s="3"/>
      <c r="X1" s="3"/>
    </row>
    <row r="2" spans="1:24" s="1" customFormat="1" ht="17.25" customHeight="1">
      <c r="A2" s="68"/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  <c r="P2" s="77"/>
      <c r="Q2" s="2"/>
      <c r="R2" s="2"/>
      <c r="S2" s="2"/>
      <c r="T2" s="2"/>
      <c r="U2" s="3"/>
      <c r="V2" s="3"/>
      <c r="W2" s="3"/>
      <c r="X2" s="3"/>
    </row>
    <row r="3" spans="1:24" s="1" customFormat="1" ht="29.45" customHeight="1">
      <c r="A3" s="69"/>
      <c r="B3" s="70" t="s">
        <v>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2"/>
      <c r="P3" s="78"/>
      <c r="Q3" s="2"/>
      <c r="R3" s="2"/>
      <c r="S3" s="2"/>
      <c r="T3" s="2"/>
      <c r="U3" s="3"/>
      <c r="V3" s="3"/>
      <c r="W3" s="3"/>
      <c r="X3" s="3"/>
    </row>
    <row r="4" spans="1:24" s="1" customFormat="1" ht="15">
      <c r="A4" s="79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5"/>
      <c r="P4" s="52" t="s">
        <v>2</v>
      </c>
      <c r="Q4" s="2"/>
      <c r="R4" s="2"/>
      <c r="S4" s="5"/>
      <c r="T4" s="2"/>
      <c r="U4" s="3"/>
      <c r="V4" s="3"/>
      <c r="W4" s="3"/>
      <c r="X4" s="3"/>
    </row>
    <row r="5" spans="1:24" s="1" customFormat="1" ht="17.25" customHeight="1">
      <c r="A5" s="79"/>
      <c r="B5" s="80" t="s">
        <v>3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53" t="s">
        <v>4</v>
      </c>
      <c r="Q5" s="2"/>
      <c r="R5" s="2"/>
      <c r="S5" s="2"/>
      <c r="T5" s="2"/>
      <c r="U5" s="3"/>
      <c r="V5" s="3"/>
      <c r="W5" s="3"/>
      <c r="X5" s="3"/>
    </row>
    <row r="6" spans="1:24" s="1" customFormat="1" ht="18.75" customHeight="1">
      <c r="A6" s="79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53" t="s">
        <v>5</v>
      </c>
      <c r="Q6" s="2"/>
      <c r="R6" s="2"/>
      <c r="S6" s="2"/>
      <c r="T6" s="2"/>
      <c r="U6" s="3"/>
      <c r="V6" s="3"/>
      <c r="W6" s="3"/>
      <c r="X6" s="3"/>
    </row>
    <row r="7" spans="1:24" s="1" customFormat="1" ht="18.75" customHeight="1">
      <c r="A7" s="79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52" t="s">
        <v>6</v>
      </c>
      <c r="Q7" s="2"/>
      <c r="R7" s="2"/>
      <c r="S7" s="2"/>
      <c r="T7" s="2"/>
      <c r="U7" s="3"/>
      <c r="V7" s="3"/>
      <c r="W7" s="3"/>
      <c r="X7" s="3"/>
    </row>
    <row r="8" spans="1:24" s="1" customFormat="1" ht="18" customHeight="1">
      <c r="A8" s="1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2"/>
      <c r="R8" s="2"/>
      <c r="S8" s="2"/>
      <c r="T8" s="2"/>
      <c r="U8" s="3"/>
      <c r="V8" s="3"/>
      <c r="W8" s="3"/>
      <c r="X8" s="3"/>
    </row>
    <row r="9" spans="1:24" s="1" customFormat="1" ht="30.75" customHeight="1">
      <c r="A9" s="12" t="s">
        <v>7</v>
      </c>
      <c r="C9" s="13" t="s">
        <v>8</v>
      </c>
      <c r="D9" s="60" t="s">
        <v>9</v>
      </c>
      <c r="E9" s="60"/>
      <c r="H9" s="13" t="s">
        <v>10</v>
      </c>
      <c r="I9" s="57" t="s">
        <v>11</v>
      </c>
      <c r="J9" s="58"/>
      <c r="K9" s="59"/>
      <c r="L9" s="2"/>
      <c r="P9" s="2"/>
      <c r="Q9" s="2"/>
      <c r="R9" s="2"/>
      <c r="S9" s="2"/>
      <c r="T9" s="2"/>
      <c r="U9" s="3"/>
      <c r="V9" s="3"/>
      <c r="W9" s="3"/>
      <c r="X9" s="3"/>
    </row>
    <row r="10" spans="1:24" s="1" customFormat="1" ht="12" customHeight="1">
      <c r="G10" s="15"/>
      <c r="H10" s="15"/>
      <c r="I10" s="1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</row>
    <row r="11" spans="1:24" s="1" customFormat="1" ht="30.75" customHeight="1">
      <c r="A11" s="16"/>
      <c r="B11" s="17"/>
      <c r="C11" s="17"/>
      <c r="D11" s="61" t="s">
        <v>12</v>
      </c>
      <c r="E11" s="62"/>
      <c r="F11" s="62"/>
      <c r="G11" s="63"/>
      <c r="H11" s="54" t="s">
        <v>13</v>
      </c>
      <c r="I11" s="55"/>
      <c r="J11" s="55"/>
      <c r="K11" s="56"/>
      <c r="L11" s="55" t="s">
        <v>14</v>
      </c>
      <c r="M11" s="55"/>
      <c r="N11" s="55"/>
      <c r="O11" s="56"/>
      <c r="P11" s="16"/>
      <c r="Q11" s="2"/>
      <c r="R11" s="2"/>
      <c r="S11" s="2"/>
      <c r="T11" s="2"/>
      <c r="U11" s="3"/>
      <c r="V11" s="3"/>
      <c r="W11" s="3"/>
      <c r="X11" s="3"/>
    </row>
    <row r="12" spans="1:24" s="1" customFormat="1" ht="30.75" customHeight="1">
      <c r="A12" s="18" t="s">
        <v>15</v>
      </c>
      <c r="B12" s="19" t="s">
        <v>16</v>
      </c>
      <c r="C12" s="19" t="s">
        <v>17</v>
      </c>
      <c r="D12" s="20" t="s">
        <v>18</v>
      </c>
      <c r="E12" s="20" t="s">
        <v>19</v>
      </c>
      <c r="F12" s="20" t="s">
        <v>20</v>
      </c>
      <c r="G12" s="20" t="s">
        <v>21</v>
      </c>
      <c r="H12" s="21" t="s">
        <v>18</v>
      </c>
      <c r="I12" s="21" t="s">
        <v>19</v>
      </c>
      <c r="J12" s="21" t="s">
        <v>20</v>
      </c>
      <c r="K12" s="21" t="s">
        <v>21</v>
      </c>
      <c r="L12" s="21" t="s">
        <v>22</v>
      </c>
      <c r="M12" s="21" t="s">
        <v>23</v>
      </c>
      <c r="N12" s="21" t="s">
        <v>24</v>
      </c>
      <c r="O12" s="21" t="s">
        <v>25</v>
      </c>
      <c r="P12" s="22" t="s">
        <v>26</v>
      </c>
      <c r="Q12" s="2"/>
      <c r="R12" s="2"/>
      <c r="S12" s="2"/>
      <c r="T12" s="2"/>
      <c r="U12" s="3"/>
      <c r="V12" s="3"/>
      <c r="W12" s="3"/>
      <c r="X12" s="3"/>
    </row>
    <row r="13" spans="1:24" s="1" customFormat="1" ht="18" customHeight="1">
      <c r="A13" s="41" t="s">
        <v>27</v>
      </c>
      <c r="B13" s="41" t="s">
        <v>28</v>
      </c>
      <c r="C13" s="41" t="s">
        <v>29</v>
      </c>
      <c r="D13" s="24" t="s">
        <v>30</v>
      </c>
      <c r="E13" s="24" t="s">
        <v>30</v>
      </c>
      <c r="F13" s="24" t="s">
        <v>30</v>
      </c>
      <c r="G13" s="25" t="str">
        <f ca="1">IF(E13="No aplica","No aplica",IF(F13="","Por ejecutar",IF(AND((F13=""),(E13&lt;=TODAY())),"Vencida",IF(AND((F13=""),(E13&lt;=TODAY()+90)),"Próximo a vencerse",IF(AND((F13=""),(E13&gt;TODAY()+90)),"Tiempo suficiente",IF(AND((F13&lt;&gt;""),(F13&lt;=E13+15)),"SI",IF(AND((F13&lt;&gt;""),(F13&gt;=E13+15)),"NO")))))))</f>
        <v>No aplica</v>
      </c>
      <c r="H13" s="25" t="s">
        <v>31</v>
      </c>
      <c r="I13" s="24"/>
      <c r="J13" s="24"/>
      <c r="K13" s="25" t="str">
        <f t="shared" ref="K13:K15" ca="1" si="0">IF(I13="No aplica","No aplica",IF(J13="","Por ejecutar",IF(AND((J13=""),(I13&lt;=TODAY())),"Vencida",IF(AND((J13=""),(I13&lt;=TODAY()+90)),"Próximo a vencerse",IF(AND((J13=""),(I13&gt;TODAY()+90)),"Tiempo suficiente",IF(AND((J13&lt;&gt;""),(J13&lt;=I13+15)),"SI",IF(AND((J13&lt;&gt;""),(J13&gt;=I13+15)),"NO")))))))</f>
        <v>Por ejecutar</v>
      </c>
      <c r="L13" s="29"/>
      <c r="M13" s="29"/>
      <c r="N13" s="26"/>
      <c r="O13" s="27" t="str">
        <f>IF(N13="","",IF(N13="No aplica","No aplica",N13/(L13+M13)))</f>
        <v/>
      </c>
      <c r="P13" s="28"/>
      <c r="Q13" s="2"/>
      <c r="R13" s="2"/>
      <c r="S13" s="2"/>
      <c r="T13" s="2"/>
      <c r="U13" s="3"/>
      <c r="V13" s="3"/>
      <c r="W13" s="3"/>
      <c r="X13" s="3"/>
    </row>
    <row r="14" spans="1:24" s="1" customFormat="1" ht="18" customHeight="1">
      <c r="A14" s="41" t="s">
        <v>27</v>
      </c>
      <c r="B14" s="41" t="s">
        <v>32</v>
      </c>
      <c r="C14" s="41" t="s">
        <v>29</v>
      </c>
      <c r="D14" s="24" t="s">
        <v>30</v>
      </c>
      <c r="E14" s="24" t="s">
        <v>30</v>
      </c>
      <c r="F14" s="24" t="s">
        <v>30</v>
      </c>
      <c r="G14" s="25" t="str">
        <f t="shared" ref="G14:G62" ca="1" si="1">IF(E14="No aplica","No aplica",IF(F14="","Por ejecutar",IF(AND((F14=""),(E14&lt;=TODAY())),"Vencida",IF(AND((F14=""),(E14&lt;=TODAY()+90)),"Próximo a vencerse",IF(AND((F14=""),(E14&gt;TODAY()+90)),"Tiempo suficiente",IF(AND((F14&lt;&gt;""),(F14&lt;=E14+15)),"SI",IF(AND((F14&lt;&gt;""),(F14&gt;=E14+15)),"NO")))))))</f>
        <v>No aplica</v>
      </c>
      <c r="H14" s="25" t="s">
        <v>33</v>
      </c>
      <c r="I14" s="24"/>
      <c r="J14" s="24"/>
      <c r="K14" s="25" t="str">
        <f t="shared" ca="1" si="0"/>
        <v>Por ejecutar</v>
      </c>
      <c r="L14" s="29"/>
      <c r="M14" s="29"/>
      <c r="N14" s="26"/>
      <c r="O14" s="27" t="str">
        <f t="shared" ref="O14:O50" si="2">IF(N14="","",IF(N14="No aplica","No aplica",N14/(L14+M14)))</f>
        <v/>
      </c>
      <c r="P14" s="28"/>
      <c r="Q14" s="2"/>
      <c r="R14" s="2"/>
      <c r="S14" s="2"/>
      <c r="T14" s="2"/>
      <c r="U14" s="3"/>
      <c r="V14" s="3"/>
      <c r="W14" s="3"/>
      <c r="X14" s="3"/>
    </row>
    <row r="15" spans="1:24" s="1" customFormat="1" ht="18" customHeight="1">
      <c r="A15" s="41" t="s">
        <v>34</v>
      </c>
      <c r="B15" s="41" t="s">
        <v>35</v>
      </c>
      <c r="C15" s="41" t="s">
        <v>36</v>
      </c>
      <c r="D15" s="24" t="s">
        <v>30</v>
      </c>
      <c r="E15" s="24" t="s">
        <v>30</v>
      </c>
      <c r="F15" s="24" t="s">
        <v>30</v>
      </c>
      <c r="G15" s="25" t="str">
        <f t="shared" ca="1" si="1"/>
        <v>No aplica</v>
      </c>
      <c r="H15" s="25" t="s">
        <v>37</v>
      </c>
      <c r="I15" s="24"/>
      <c r="J15" s="24"/>
      <c r="K15" s="25" t="str">
        <f t="shared" ca="1" si="0"/>
        <v>Por ejecutar</v>
      </c>
      <c r="L15" s="29"/>
      <c r="M15" s="29"/>
      <c r="N15" s="26"/>
      <c r="O15" s="27" t="str">
        <f t="shared" si="2"/>
        <v/>
      </c>
      <c r="P15" s="28"/>
      <c r="Q15" s="2"/>
      <c r="R15" s="2"/>
      <c r="S15" s="2"/>
      <c r="T15" s="2"/>
      <c r="U15" s="3"/>
      <c r="V15" s="3"/>
      <c r="W15" s="3"/>
      <c r="X15" s="3"/>
    </row>
    <row r="16" spans="1:24" s="1" customFormat="1" ht="18" customHeight="1">
      <c r="A16" s="41" t="s">
        <v>38</v>
      </c>
      <c r="B16" s="41" t="s">
        <v>39</v>
      </c>
      <c r="C16" s="41" t="s">
        <v>40</v>
      </c>
      <c r="D16" s="24" t="s">
        <v>30</v>
      </c>
      <c r="E16" s="24" t="s">
        <v>30</v>
      </c>
      <c r="F16" s="24" t="s">
        <v>30</v>
      </c>
      <c r="G16" s="25" t="str">
        <f t="shared" ca="1" si="1"/>
        <v>No aplica</v>
      </c>
      <c r="H16" s="25" t="s">
        <v>33</v>
      </c>
      <c r="I16" s="50">
        <v>45138</v>
      </c>
      <c r="J16" s="24"/>
      <c r="K16" s="25" t="str">
        <f t="shared" ref="K16:K17" ca="1" si="3">IF(I16="No aplica","No aplica",IF(J16="","Por ejecutar",IF(AND((J16=""),(I16&lt;=TODAY())),"Vencida",IF(AND((J16=""),(I16&lt;=TODAY()+90)),"Próximo a vencerse",IF(AND((J16=""),(I16&gt;TODAY()+90)),"Tiempo suficiente",IF(AND((J16&lt;&gt;""),(J16&lt;=I16+15)),"SI",IF(AND((J16&lt;&gt;""),(J16&gt;=I16+15)),"NO")))))))</f>
        <v>Por ejecutar</v>
      </c>
      <c r="L16" s="29"/>
      <c r="M16" s="29"/>
      <c r="N16" s="26"/>
      <c r="O16" s="27" t="str">
        <f t="shared" si="2"/>
        <v/>
      </c>
      <c r="P16" s="28"/>
      <c r="Q16" s="2"/>
      <c r="R16" s="2"/>
      <c r="S16" s="2"/>
      <c r="T16" s="2"/>
      <c r="U16" s="3"/>
      <c r="V16" s="3"/>
      <c r="W16" s="3"/>
      <c r="X16" s="3"/>
    </row>
    <row r="17" spans="1:24" s="1" customFormat="1" ht="18" customHeight="1">
      <c r="A17" s="41" t="s">
        <v>38</v>
      </c>
      <c r="B17" s="41">
        <v>940632158</v>
      </c>
      <c r="C17" s="41" t="s">
        <v>40</v>
      </c>
      <c r="D17" s="24" t="s">
        <v>30</v>
      </c>
      <c r="E17" s="24" t="s">
        <v>30</v>
      </c>
      <c r="F17" s="24" t="s">
        <v>30</v>
      </c>
      <c r="G17" s="25" t="str">
        <f t="shared" ca="1" si="1"/>
        <v>No aplica</v>
      </c>
      <c r="H17" s="25" t="s">
        <v>33</v>
      </c>
      <c r="I17" s="50">
        <v>45138</v>
      </c>
      <c r="J17" s="24"/>
      <c r="K17" s="25" t="str">
        <f t="shared" ca="1" si="3"/>
        <v>Por ejecutar</v>
      </c>
      <c r="L17" s="29"/>
      <c r="M17" s="29"/>
      <c r="N17" s="26"/>
      <c r="O17" s="27" t="str">
        <f t="shared" si="2"/>
        <v/>
      </c>
      <c r="P17" s="28"/>
      <c r="Q17" s="2"/>
      <c r="R17" s="2"/>
      <c r="S17" s="2"/>
      <c r="T17" s="2"/>
      <c r="U17" s="3"/>
      <c r="V17" s="3"/>
      <c r="W17" s="3"/>
      <c r="X17" s="3"/>
    </row>
    <row r="18" spans="1:24" s="1" customFormat="1" ht="18" customHeight="1">
      <c r="A18" s="41" t="s">
        <v>38</v>
      </c>
      <c r="B18" s="41" t="s">
        <v>41</v>
      </c>
      <c r="C18" s="41" t="s">
        <v>40</v>
      </c>
      <c r="D18" s="24" t="s">
        <v>30</v>
      </c>
      <c r="E18" s="24" t="s">
        <v>30</v>
      </c>
      <c r="F18" s="24" t="s">
        <v>30</v>
      </c>
      <c r="G18" s="25" t="str">
        <f t="shared" ca="1" si="1"/>
        <v>No aplica</v>
      </c>
      <c r="H18" s="25" t="s">
        <v>33</v>
      </c>
      <c r="I18" s="50">
        <v>45138</v>
      </c>
      <c r="J18" s="24"/>
      <c r="K18" s="25" t="str">
        <f ca="1">IF(I18="No aplica","No aplica",IF(J18="","Por ejecutar",IF(AND((J18=""),(I18&lt;=TODAY())),"Vencida",IF(AND((J18=""),(I18&lt;=TODAY()+90)),"Próximo a vencerse",IF(AND((J18=""),(I18&gt;TODAY()+90)),"Tiempo suficiente",IF(AND((J18&lt;&gt;""),(J18&lt;=I18+15)),"SI",IF(AND((J18&lt;&gt;""),(J18&gt;=I18+15)),"NO")))))))</f>
        <v>Por ejecutar</v>
      </c>
      <c r="L18" s="29"/>
      <c r="M18" s="29"/>
      <c r="N18" s="26"/>
      <c r="O18" s="27" t="str">
        <f t="shared" si="2"/>
        <v/>
      </c>
      <c r="P18" s="28"/>
      <c r="Q18" s="2"/>
      <c r="R18" s="2"/>
      <c r="S18" s="2"/>
      <c r="T18" s="2"/>
      <c r="U18" s="3"/>
      <c r="V18" s="3"/>
      <c r="W18" s="3"/>
      <c r="X18" s="3"/>
    </row>
    <row r="19" spans="1:24" s="1" customFormat="1" ht="18" customHeight="1">
      <c r="A19" s="41" t="s">
        <v>42</v>
      </c>
      <c r="B19" s="41" t="s">
        <v>43</v>
      </c>
      <c r="C19" s="41" t="s">
        <v>44</v>
      </c>
      <c r="D19" s="24" t="s">
        <v>30</v>
      </c>
      <c r="E19" s="24" t="s">
        <v>30</v>
      </c>
      <c r="F19" s="24" t="s">
        <v>30</v>
      </c>
      <c r="G19" s="25" t="str">
        <f t="shared" ca="1" si="1"/>
        <v>No aplica</v>
      </c>
      <c r="H19" s="25" t="s">
        <v>33</v>
      </c>
      <c r="I19" s="24"/>
      <c r="J19" s="24"/>
      <c r="K19" s="25" t="str">
        <f t="shared" ref="K19:K31" ca="1" si="4">IF(I19="No aplica","No aplica",IF(J19="","Por ejecutar",IF(AND((J19=""),(I19&lt;=TODAY())),"Vencida",IF(AND((J19=""),(I19&lt;=TODAY()+90)),"Próximo a vencerse",IF(AND((J19=""),(I19&gt;TODAY()+90)),"Tiempo suficiente",IF(AND((J19&lt;&gt;""),(J19&lt;=I19+15)),"SI",IF(AND((J19&lt;&gt;""),(J19&gt;=I19+15)),"NO")))))))</f>
        <v>Por ejecutar</v>
      </c>
      <c r="L19" s="29"/>
      <c r="M19" s="29"/>
      <c r="N19" s="26"/>
      <c r="O19" s="27" t="str">
        <f t="shared" si="2"/>
        <v/>
      </c>
      <c r="P19" s="28"/>
      <c r="Q19" s="2"/>
      <c r="R19" s="2"/>
      <c r="S19" s="2"/>
      <c r="T19" s="2"/>
      <c r="U19" s="3"/>
      <c r="V19" s="3"/>
      <c r="W19" s="3"/>
      <c r="X19" s="3"/>
    </row>
    <row r="20" spans="1:24" s="1" customFormat="1" ht="18" customHeight="1">
      <c r="A20" s="41" t="s">
        <v>42</v>
      </c>
      <c r="B20" s="42">
        <v>952810175420</v>
      </c>
      <c r="C20" s="41" t="s">
        <v>44</v>
      </c>
      <c r="D20" s="24" t="s">
        <v>30</v>
      </c>
      <c r="E20" s="24" t="s">
        <v>30</v>
      </c>
      <c r="F20" s="24" t="s">
        <v>30</v>
      </c>
      <c r="G20" s="25" t="str">
        <f t="shared" ca="1" si="1"/>
        <v>No aplica</v>
      </c>
      <c r="H20" s="25" t="s">
        <v>33</v>
      </c>
      <c r="I20" s="24"/>
      <c r="J20" s="24"/>
      <c r="K20" s="25" t="str">
        <f t="shared" ca="1" si="4"/>
        <v>Por ejecutar</v>
      </c>
      <c r="L20" s="29"/>
      <c r="M20" s="29"/>
      <c r="N20" s="26"/>
      <c r="O20" s="27" t="str">
        <f t="shared" si="2"/>
        <v/>
      </c>
      <c r="P20" s="28"/>
      <c r="Q20" s="2"/>
      <c r="R20" s="2"/>
      <c r="S20" s="2"/>
      <c r="T20" s="2"/>
      <c r="U20" s="3"/>
      <c r="V20" s="3"/>
      <c r="W20" s="3"/>
      <c r="X20" s="3"/>
    </row>
    <row r="21" spans="1:24" s="1" customFormat="1" ht="18" customHeight="1">
      <c r="A21" s="41" t="s">
        <v>45</v>
      </c>
      <c r="B21" s="41" t="s">
        <v>46</v>
      </c>
      <c r="C21" s="41" t="s">
        <v>44</v>
      </c>
      <c r="D21" s="24" t="s">
        <v>30</v>
      </c>
      <c r="E21" s="24" t="s">
        <v>30</v>
      </c>
      <c r="F21" s="24" t="s">
        <v>30</v>
      </c>
      <c r="G21" s="25" t="str">
        <f t="shared" ca="1" si="1"/>
        <v>No aplica</v>
      </c>
      <c r="H21" s="25" t="s">
        <v>33</v>
      </c>
      <c r="I21" s="24"/>
      <c r="J21" s="24"/>
      <c r="K21" s="25" t="str">
        <f t="shared" ca="1" si="4"/>
        <v>Por ejecutar</v>
      </c>
      <c r="L21" s="29"/>
      <c r="M21" s="29"/>
      <c r="N21" s="26"/>
      <c r="O21" s="27" t="str">
        <f t="shared" si="2"/>
        <v/>
      </c>
      <c r="P21" s="28"/>
      <c r="Q21" s="2"/>
      <c r="R21" s="2"/>
      <c r="S21" s="2"/>
      <c r="T21" s="2"/>
      <c r="U21" s="3"/>
      <c r="V21" s="3"/>
      <c r="W21" s="3"/>
      <c r="X21" s="3"/>
    </row>
    <row r="22" spans="1:24" s="1" customFormat="1" ht="18" customHeight="1">
      <c r="A22" s="41" t="s">
        <v>47</v>
      </c>
      <c r="B22" s="42">
        <v>952810177767</v>
      </c>
      <c r="C22" s="41" t="s">
        <v>44</v>
      </c>
      <c r="D22" s="24" t="s">
        <v>30</v>
      </c>
      <c r="E22" s="24" t="s">
        <v>30</v>
      </c>
      <c r="F22" s="24" t="s">
        <v>30</v>
      </c>
      <c r="G22" s="25" t="str">
        <f t="shared" ca="1" si="1"/>
        <v>No aplica</v>
      </c>
      <c r="H22" s="25" t="s">
        <v>33</v>
      </c>
      <c r="I22" s="24"/>
      <c r="J22" s="24"/>
      <c r="K22" s="25" t="str">
        <f t="shared" ca="1" si="4"/>
        <v>Por ejecutar</v>
      </c>
      <c r="L22" s="29"/>
      <c r="M22" s="29"/>
      <c r="N22" s="26"/>
      <c r="O22" s="27" t="str">
        <f t="shared" si="2"/>
        <v/>
      </c>
      <c r="P22" s="28"/>
      <c r="Q22" s="2"/>
      <c r="R22" s="2"/>
      <c r="S22" s="2"/>
      <c r="T22" s="2"/>
      <c r="U22" s="3"/>
      <c r="V22" s="3"/>
      <c r="W22" s="3"/>
      <c r="X22" s="3"/>
    </row>
    <row r="23" spans="1:24" s="1" customFormat="1" ht="18" customHeight="1">
      <c r="A23" s="41" t="s">
        <v>47</v>
      </c>
      <c r="B23" s="41" t="s">
        <v>48</v>
      </c>
      <c r="C23" s="41" t="s">
        <v>44</v>
      </c>
      <c r="D23" s="24" t="s">
        <v>30</v>
      </c>
      <c r="E23" s="24" t="s">
        <v>30</v>
      </c>
      <c r="F23" s="24" t="s">
        <v>30</v>
      </c>
      <c r="G23" s="25" t="str">
        <f t="shared" ca="1" si="1"/>
        <v>No aplica</v>
      </c>
      <c r="H23" s="25" t="s">
        <v>33</v>
      </c>
      <c r="I23" s="24"/>
      <c r="J23" s="24"/>
      <c r="K23" s="25" t="str">
        <f t="shared" ca="1" si="4"/>
        <v>Por ejecutar</v>
      </c>
      <c r="L23" s="29"/>
      <c r="M23" s="29"/>
      <c r="N23" s="26"/>
      <c r="O23" s="27" t="str">
        <f t="shared" si="2"/>
        <v/>
      </c>
      <c r="P23" s="28"/>
      <c r="Q23" s="2"/>
      <c r="R23" s="2"/>
      <c r="S23" s="2"/>
      <c r="T23" s="2"/>
      <c r="U23" s="3"/>
      <c r="V23" s="3"/>
      <c r="W23" s="3"/>
      <c r="X23" s="3"/>
    </row>
    <row r="24" spans="1:24" s="1" customFormat="1" ht="18" customHeight="1">
      <c r="A24" s="41" t="s">
        <v>49</v>
      </c>
      <c r="B24" s="41" t="s">
        <v>50</v>
      </c>
      <c r="C24" s="41" t="s">
        <v>44</v>
      </c>
      <c r="D24" s="24" t="s">
        <v>30</v>
      </c>
      <c r="E24" s="24" t="s">
        <v>30</v>
      </c>
      <c r="F24" s="24" t="s">
        <v>30</v>
      </c>
      <c r="G24" s="25" t="str">
        <f t="shared" ca="1" si="1"/>
        <v>No aplica</v>
      </c>
      <c r="H24" s="25" t="s">
        <v>33</v>
      </c>
      <c r="I24" s="24"/>
      <c r="J24" s="24"/>
      <c r="K24" s="25" t="str">
        <f t="shared" ca="1" si="4"/>
        <v>Por ejecutar</v>
      </c>
      <c r="L24" s="29"/>
      <c r="M24" s="29"/>
      <c r="N24" s="26"/>
      <c r="O24" s="27" t="str">
        <f t="shared" si="2"/>
        <v/>
      </c>
      <c r="P24" s="28"/>
      <c r="Q24" s="2"/>
      <c r="R24" s="2"/>
      <c r="S24" s="2"/>
      <c r="T24" s="2"/>
      <c r="U24" s="3"/>
      <c r="V24" s="3"/>
      <c r="W24" s="3"/>
      <c r="X24" s="3"/>
    </row>
    <row r="25" spans="1:24" s="1" customFormat="1" ht="18" customHeight="1">
      <c r="A25" s="41" t="s">
        <v>51</v>
      </c>
      <c r="B25" s="41" t="s">
        <v>52</v>
      </c>
      <c r="C25" s="41" t="s">
        <v>44</v>
      </c>
      <c r="D25" s="24" t="s">
        <v>30</v>
      </c>
      <c r="E25" s="24" t="s">
        <v>30</v>
      </c>
      <c r="F25" s="24" t="s">
        <v>30</v>
      </c>
      <c r="G25" s="25" t="str">
        <f t="shared" ca="1" si="1"/>
        <v>No aplica</v>
      </c>
      <c r="H25" s="25" t="s">
        <v>33</v>
      </c>
      <c r="I25" s="24"/>
      <c r="J25" s="24"/>
      <c r="K25" s="25" t="str">
        <f t="shared" ca="1" si="4"/>
        <v>Por ejecutar</v>
      </c>
      <c r="L25" s="29"/>
      <c r="M25" s="29"/>
      <c r="N25" s="26"/>
      <c r="O25" s="27" t="str">
        <f t="shared" si="2"/>
        <v/>
      </c>
      <c r="P25" s="28"/>
      <c r="Q25" s="2"/>
      <c r="R25" s="2"/>
      <c r="S25" s="2"/>
      <c r="T25" s="2"/>
      <c r="U25" s="3"/>
      <c r="V25" s="3"/>
      <c r="W25" s="3"/>
      <c r="X25" s="3"/>
    </row>
    <row r="26" spans="1:24" s="1" customFormat="1" ht="18" customHeight="1">
      <c r="A26" s="41" t="s">
        <v>51</v>
      </c>
      <c r="B26" s="41" t="s">
        <v>53</v>
      </c>
      <c r="C26" s="41" t="s">
        <v>44</v>
      </c>
      <c r="D26" s="24" t="s">
        <v>30</v>
      </c>
      <c r="E26" s="24" t="s">
        <v>30</v>
      </c>
      <c r="F26" s="24" t="s">
        <v>30</v>
      </c>
      <c r="G26" s="25" t="str">
        <f t="shared" ca="1" si="1"/>
        <v>No aplica</v>
      </c>
      <c r="H26" s="25" t="s">
        <v>33</v>
      </c>
      <c r="I26" s="24"/>
      <c r="J26" s="24"/>
      <c r="K26" s="25" t="str">
        <f t="shared" ca="1" si="4"/>
        <v>Por ejecutar</v>
      </c>
      <c r="L26" s="29"/>
      <c r="M26" s="29"/>
      <c r="N26" s="26"/>
      <c r="O26" s="27" t="str">
        <f t="shared" si="2"/>
        <v/>
      </c>
      <c r="P26" s="28"/>
      <c r="Q26" s="2"/>
      <c r="R26" s="2"/>
      <c r="S26" s="2"/>
      <c r="T26" s="2"/>
      <c r="U26" s="3"/>
      <c r="V26" s="3"/>
      <c r="W26" s="3"/>
      <c r="X26" s="3"/>
    </row>
    <row r="27" spans="1:24" s="1" customFormat="1" ht="18" customHeight="1">
      <c r="A27" s="41" t="s">
        <v>51</v>
      </c>
      <c r="B27" s="41" t="s">
        <v>54</v>
      </c>
      <c r="C27" s="41" t="s">
        <v>44</v>
      </c>
      <c r="D27" s="24" t="s">
        <v>30</v>
      </c>
      <c r="E27" s="24" t="s">
        <v>30</v>
      </c>
      <c r="F27" s="24" t="s">
        <v>30</v>
      </c>
      <c r="G27" s="25" t="str">
        <f t="shared" ca="1" si="1"/>
        <v>No aplica</v>
      </c>
      <c r="H27" s="25" t="s">
        <v>33</v>
      </c>
      <c r="I27" s="24"/>
      <c r="J27" s="24"/>
      <c r="K27" s="25" t="str">
        <f t="shared" ca="1" si="4"/>
        <v>Por ejecutar</v>
      </c>
      <c r="L27" s="29"/>
      <c r="M27" s="29"/>
      <c r="N27" s="26"/>
      <c r="O27" s="27" t="str">
        <f t="shared" si="2"/>
        <v/>
      </c>
      <c r="P27" s="28"/>
      <c r="Q27" s="2"/>
      <c r="R27" s="2"/>
      <c r="S27" s="2"/>
      <c r="T27" s="2"/>
      <c r="U27" s="3"/>
      <c r="V27" s="3"/>
      <c r="W27" s="3"/>
      <c r="X27" s="3"/>
    </row>
    <row r="28" spans="1:24" s="1" customFormat="1" ht="18" customHeight="1">
      <c r="A28" s="41" t="s">
        <v>51</v>
      </c>
      <c r="B28" s="41" t="s">
        <v>55</v>
      </c>
      <c r="C28" s="41" t="s">
        <v>44</v>
      </c>
      <c r="D28" s="24" t="s">
        <v>30</v>
      </c>
      <c r="E28" s="24" t="s">
        <v>30</v>
      </c>
      <c r="F28" s="24" t="s">
        <v>30</v>
      </c>
      <c r="G28" s="25" t="str">
        <f t="shared" ca="1" si="1"/>
        <v>No aplica</v>
      </c>
      <c r="H28" s="25" t="s">
        <v>33</v>
      </c>
      <c r="I28" s="24"/>
      <c r="J28" s="24"/>
      <c r="K28" s="25" t="str">
        <f t="shared" ca="1" si="4"/>
        <v>Por ejecutar</v>
      </c>
      <c r="L28" s="29"/>
      <c r="M28" s="29"/>
      <c r="N28" s="26"/>
      <c r="O28" s="27" t="str">
        <f t="shared" si="2"/>
        <v/>
      </c>
      <c r="P28" s="28"/>
      <c r="Q28" s="2"/>
      <c r="R28" s="2"/>
      <c r="S28" s="2"/>
      <c r="T28" s="2"/>
      <c r="U28" s="3"/>
      <c r="V28" s="3"/>
      <c r="W28" s="3"/>
      <c r="X28" s="3"/>
    </row>
    <row r="29" spans="1:24" s="1" customFormat="1" ht="18" customHeight="1">
      <c r="A29" s="41" t="s">
        <v>56</v>
      </c>
      <c r="B29" s="41" t="s">
        <v>57</v>
      </c>
      <c r="C29" s="41" t="s">
        <v>58</v>
      </c>
      <c r="D29" s="24" t="s">
        <v>30</v>
      </c>
      <c r="E29" s="24" t="s">
        <v>30</v>
      </c>
      <c r="F29" s="24" t="s">
        <v>30</v>
      </c>
      <c r="G29" s="25" t="str">
        <f t="shared" ca="1" si="1"/>
        <v>No aplica</v>
      </c>
      <c r="H29" s="25" t="s">
        <v>33</v>
      </c>
      <c r="I29" s="24"/>
      <c r="J29" s="24"/>
      <c r="K29" s="25" t="str">
        <f t="shared" ca="1" si="4"/>
        <v>Por ejecutar</v>
      </c>
      <c r="L29" s="29"/>
      <c r="M29" s="29"/>
      <c r="N29" s="26"/>
      <c r="O29" s="27" t="str">
        <f t="shared" si="2"/>
        <v/>
      </c>
      <c r="P29" s="28"/>
      <c r="Q29" s="2"/>
      <c r="R29" s="2"/>
      <c r="S29" s="2"/>
      <c r="T29" s="2"/>
      <c r="U29" s="3"/>
      <c r="V29" s="3"/>
      <c r="W29" s="3"/>
      <c r="X29" s="3"/>
    </row>
    <row r="30" spans="1:24" s="1" customFormat="1" ht="18" customHeight="1">
      <c r="A30" s="41" t="s">
        <v>59</v>
      </c>
      <c r="B30" s="41" t="s">
        <v>60</v>
      </c>
      <c r="C30" s="41" t="s">
        <v>58</v>
      </c>
      <c r="D30" s="24" t="s">
        <v>30</v>
      </c>
      <c r="E30" s="24" t="s">
        <v>30</v>
      </c>
      <c r="F30" s="24" t="s">
        <v>30</v>
      </c>
      <c r="G30" s="25" t="str">
        <f t="shared" ca="1" si="1"/>
        <v>No aplica</v>
      </c>
      <c r="H30" s="25" t="s">
        <v>33</v>
      </c>
      <c r="I30" s="50">
        <v>45138</v>
      </c>
      <c r="J30" s="24"/>
      <c r="K30" s="25" t="str">
        <f t="shared" ca="1" si="4"/>
        <v>Por ejecutar</v>
      </c>
      <c r="L30" s="29"/>
      <c r="M30" s="29"/>
      <c r="N30" s="26"/>
      <c r="O30" s="27" t="str">
        <f t="shared" si="2"/>
        <v/>
      </c>
      <c r="P30" s="28"/>
      <c r="Q30" s="2"/>
      <c r="R30" s="2"/>
      <c r="S30" s="2"/>
      <c r="T30" s="2"/>
      <c r="U30" s="3"/>
      <c r="V30" s="3"/>
      <c r="W30" s="3"/>
      <c r="X30" s="3"/>
    </row>
    <row r="31" spans="1:24" s="1" customFormat="1" ht="18" customHeight="1">
      <c r="A31" s="41" t="s">
        <v>51</v>
      </c>
      <c r="B31" s="41" t="s">
        <v>61</v>
      </c>
      <c r="C31" s="41" t="s">
        <v>58</v>
      </c>
      <c r="D31" s="24" t="s">
        <v>30</v>
      </c>
      <c r="E31" s="24" t="s">
        <v>30</v>
      </c>
      <c r="F31" s="24" t="s">
        <v>30</v>
      </c>
      <c r="G31" s="25" t="str">
        <f t="shared" ca="1" si="1"/>
        <v>No aplica</v>
      </c>
      <c r="H31" s="25" t="s">
        <v>33</v>
      </c>
      <c r="I31" s="24"/>
      <c r="J31" s="24"/>
      <c r="K31" s="25" t="str">
        <f t="shared" ca="1" si="4"/>
        <v>Por ejecutar</v>
      </c>
      <c r="L31" s="29"/>
      <c r="M31" s="29"/>
      <c r="N31" s="26"/>
      <c r="O31" s="27" t="str">
        <f t="shared" si="2"/>
        <v/>
      </c>
      <c r="P31" s="28"/>
      <c r="Q31" s="2"/>
      <c r="R31" s="2"/>
      <c r="S31" s="2"/>
      <c r="T31" s="2"/>
      <c r="U31" s="3"/>
      <c r="V31" s="3"/>
      <c r="W31" s="3"/>
      <c r="X31" s="3"/>
    </row>
    <row r="32" spans="1:24" s="1" customFormat="1" ht="18" customHeight="1">
      <c r="A32" s="43" t="s">
        <v>62</v>
      </c>
      <c r="B32" s="43" t="s">
        <v>63</v>
      </c>
      <c r="C32" s="41" t="s">
        <v>29</v>
      </c>
      <c r="D32" s="23" t="s">
        <v>64</v>
      </c>
      <c r="E32" s="51">
        <v>45138</v>
      </c>
      <c r="F32" s="51">
        <v>45118</v>
      </c>
      <c r="G32" s="25" t="str">
        <f t="shared" ca="1" si="1"/>
        <v>SI</v>
      </c>
      <c r="H32" s="24" t="s">
        <v>30</v>
      </c>
      <c r="I32" s="24" t="s">
        <v>30</v>
      </c>
      <c r="J32" s="24" t="s">
        <v>30</v>
      </c>
      <c r="K32" s="25" t="str">
        <f ca="1">IF(I32="No aplica","No aplica",IF(J32="","Por ejecutar",IF(AND((J32=""),(I32&lt;=TODAY())),"Vencida",IF(AND((J32=""),(I32&lt;=TODAY()+90)),"Próximo a vencerse",IF(AND((J32=""),(I32&gt;TODAY()+90)),"Tiempo suficiente",IF(AND((J32&lt;&gt;""),(J32&lt;=I32+15)),"SI",IF(AND((J32&lt;&gt;""),(J32&gt;=I32+15)),"NO")))))))</f>
        <v>No aplica</v>
      </c>
      <c r="L32" s="29"/>
      <c r="M32" s="29"/>
      <c r="N32" s="26"/>
      <c r="O32" s="27" t="str">
        <f t="shared" si="2"/>
        <v/>
      </c>
      <c r="P32" s="28"/>
      <c r="Q32" s="2"/>
      <c r="R32" s="2"/>
      <c r="S32" s="2"/>
      <c r="T32" s="2"/>
      <c r="U32" s="3"/>
      <c r="V32" s="3"/>
      <c r="W32" s="3"/>
      <c r="X32" s="3"/>
    </row>
    <row r="33" spans="1:24" s="1" customFormat="1" ht="18" customHeight="1">
      <c r="A33" s="43" t="s">
        <v>65</v>
      </c>
      <c r="B33" s="43" t="s">
        <v>66</v>
      </c>
      <c r="C33" s="41" t="s">
        <v>29</v>
      </c>
      <c r="D33" s="23" t="s">
        <v>64</v>
      </c>
      <c r="E33" s="50">
        <v>45138</v>
      </c>
      <c r="F33" s="24"/>
      <c r="G33" s="25" t="str">
        <f t="shared" ca="1" si="1"/>
        <v>Por ejecutar</v>
      </c>
      <c r="H33" s="24" t="s">
        <v>30</v>
      </c>
      <c r="I33" s="24" t="s">
        <v>30</v>
      </c>
      <c r="J33" s="24" t="s">
        <v>30</v>
      </c>
      <c r="K33" s="25" t="str">
        <f t="shared" ref="K33:K57" ca="1" si="5">IF(I33="No aplica","No aplica",IF(J33="","Por ejecutar",IF(AND((J33=""),(I33&lt;=TODAY())),"Vencida",IF(AND((J33=""),(I33&lt;=TODAY()+90)),"Próximo a vencerse",IF(AND((J33=""),(I33&gt;TODAY()+90)),"Tiempo suficiente",IF(AND((J33&lt;&gt;""),(J33&lt;=I33+15)),"SI",IF(AND((J33&lt;&gt;""),(J33&gt;=I33+15)),"NO")))))))</f>
        <v>No aplica</v>
      </c>
      <c r="L33" s="29"/>
      <c r="M33" s="29"/>
      <c r="N33" s="26"/>
      <c r="O33" s="27" t="str">
        <f t="shared" si="2"/>
        <v/>
      </c>
      <c r="P33" s="28"/>
      <c r="Q33" s="2"/>
      <c r="R33" s="2"/>
      <c r="S33" s="2"/>
      <c r="T33" s="2"/>
      <c r="U33" s="3"/>
      <c r="V33" s="3"/>
      <c r="W33" s="3"/>
      <c r="X33" s="3"/>
    </row>
    <row r="34" spans="1:24" s="1" customFormat="1" ht="18" customHeight="1">
      <c r="A34" s="43" t="s">
        <v>67</v>
      </c>
      <c r="B34" s="43" t="s">
        <v>68</v>
      </c>
      <c r="C34" s="41" t="s">
        <v>29</v>
      </c>
      <c r="D34" s="23" t="s">
        <v>64</v>
      </c>
      <c r="E34" s="24"/>
      <c r="F34" s="24"/>
      <c r="G34" s="25" t="str">
        <f t="shared" ca="1" si="1"/>
        <v>Por ejecutar</v>
      </c>
      <c r="H34" s="24" t="s">
        <v>30</v>
      </c>
      <c r="I34" s="24" t="s">
        <v>30</v>
      </c>
      <c r="J34" s="24" t="s">
        <v>30</v>
      </c>
      <c r="K34" s="25" t="str">
        <f t="shared" ca="1" si="5"/>
        <v>No aplica</v>
      </c>
      <c r="L34" s="29"/>
      <c r="M34" s="29"/>
      <c r="N34" s="26"/>
      <c r="O34" s="27" t="str">
        <f t="shared" si="2"/>
        <v/>
      </c>
      <c r="P34" s="28"/>
      <c r="Q34" s="2"/>
      <c r="R34" s="2"/>
      <c r="S34" s="2"/>
      <c r="T34" s="2"/>
      <c r="U34" s="3"/>
      <c r="V34" s="3"/>
      <c r="W34" s="3"/>
      <c r="X34" s="3"/>
    </row>
    <row r="35" spans="1:24" s="1" customFormat="1" ht="18" customHeight="1">
      <c r="A35" s="41" t="s">
        <v>69</v>
      </c>
      <c r="B35" s="43" t="s">
        <v>70</v>
      </c>
      <c r="C35" s="41" t="s">
        <v>29</v>
      </c>
      <c r="D35" s="23" t="s">
        <v>64</v>
      </c>
      <c r="E35" s="50" t="s">
        <v>71</v>
      </c>
      <c r="F35" s="24"/>
      <c r="G35" s="25" t="str">
        <f t="shared" ca="1" si="1"/>
        <v>Por ejecutar</v>
      </c>
      <c r="H35" s="24" t="s">
        <v>30</v>
      </c>
      <c r="I35" s="24" t="s">
        <v>30</v>
      </c>
      <c r="J35" s="24" t="s">
        <v>30</v>
      </c>
      <c r="K35" s="25" t="str">
        <f t="shared" ca="1" si="5"/>
        <v>No aplica</v>
      </c>
      <c r="L35" s="29"/>
      <c r="M35" s="29"/>
      <c r="N35" s="26"/>
      <c r="O35" s="27" t="str">
        <f t="shared" si="2"/>
        <v/>
      </c>
      <c r="P35" s="28"/>
      <c r="Q35" s="2"/>
      <c r="R35" s="2"/>
      <c r="S35" s="2"/>
      <c r="T35" s="2"/>
      <c r="U35" s="3"/>
      <c r="V35" s="3"/>
      <c r="W35" s="3"/>
      <c r="X35" s="3"/>
    </row>
    <row r="36" spans="1:24" s="1" customFormat="1" ht="18" customHeight="1">
      <c r="A36" s="43" t="s">
        <v>62</v>
      </c>
      <c r="B36" s="43" t="s">
        <v>72</v>
      </c>
      <c r="C36" s="41" t="s">
        <v>29</v>
      </c>
      <c r="D36" s="23" t="s">
        <v>64</v>
      </c>
      <c r="E36" s="51">
        <v>45138</v>
      </c>
      <c r="F36" s="51">
        <v>45118</v>
      </c>
      <c r="G36" s="25" t="str">
        <f t="shared" ca="1" si="1"/>
        <v>SI</v>
      </c>
      <c r="H36" s="24" t="s">
        <v>30</v>
      </c>
      <c r="I36" s="24" t="s">
        <v>30</v>
      </c>
      <c r="J36" s="24" t="s">
        <v>30</v>
      </c>
      <c r="K36" s="25" t="str">
        <f t="shared" ca="1" si="5"/>
        <v>No aplica</v>
      </c>
      <c r="L36" s="29"/>
      <c r="M36" s="29"/>
      <c r="N36" s="26"/>
      <c r="O36" s="27" t="str">
        <f t="shared" si="2"/>
        <v/>
      </c>
      <c r="P36" s="28"/>
      <c r="Q36" s="2"/>
      <c r="R36" s="2"/>
      <c r="S36" s="2"/>
      <c r="T36" s="2"/>
      <c r="U36" s="3"/>
      <c r="V36" s="3"/>
      <c r="W36" s="3"/>
      <c r="X36" s="3"/>
    </row>
    <row r="37" spans="1:24" s="1" customFormat="1" ht="18" customHeight="1">
      <c r="A37" s="43" t="s">
        <v>62</v>
      </c>
      <c r="B37" s="43" t="s">
        <v>73</v>
      </c>
      <c r="C37" s="41" t="s">
        <v>36</v>
      </c>
      <c r="D37" s="23" t="s">
        <v>64</v>
      </c>
      <c r="E37" s="51">
        <v>45138</v>
      </c>
      <c r="F37" s="51">
        <v>45118</v>
      </c>
      <c r="G37" s="25" t="str">
        <f t="shared" ca="1" si="1"/>
        <v>SI</v>
      </c>
      <c r="H37" s="24" t="s">
        <v>30</v>
      </c>
      <c r="I37" s="24" t="s">
        <v>30</v>
      </c>
      <c r="J37" s="24" t="s">
        <v>30</v>
      </c>
      <c r="K37" s="25" t="str">
        <f t="shared" ca="1" si="5"/>
        <v>No aplica</v>
      </c>
      <c r="L37" s="29"/>
      <c r="M37" s="29"/>
      <c r="N37" s="26"/>
      <c r="O37" s="27" t="str">
        <f t="shared" si="2"/>
        <v/>
      </c>
      <c r="P37" s="28"/>
      <c r="Q37" s="2"/>
      <c r="R37" s="2"/>
      <c r="S37" s="2"/>
      <c r="T37" s="2"/>
      <c r="U37" s="3"/>
      <c r="V37" s="3"/>
      <c r="W37" s="3"/>
      <c r="X37" s="3"/>
    </row>
    <row r="38" spans="1:24" s="1" customFormat="1" ht="18" customHeight="1">
      <c r="A38" s="43" t="s">
        <v>74</v>
      </c>
      <c r="B38" s="43" t="s">
        <v>75</v>
      </c>
      <c r="C38" s="41" t="s">
        <v>36</v>
      </c>
      <c r="D38" s="23" t="s">
        <v>64</v>
      </c>
      <c r="E38" s="24"/>
      <c r="F38" s="24"/>
      <c r="G38" s="25" t="str">
        <f t="shared" ca="1" si="1"/>
        <v>Por ejecutar</v>
      </c>
      <c r="H38" s="24" t="s">
        <v>30</v>
      </c>
      <c r="I38" s="24" t="s">
        <v>30</v>
      </c>
      <c r="J38" s="24" t="s">
        <v>30</v>
      </c>
      <c r="K38" s="25" t="str">
        <f t="shared" ca="1" si="5"/>
        <v>No aplica</v>
      </c>
      <c r="L38" s="29"/>
      <c r="M38" s="29"/>
      <c r="N38" s="26"/>
      <c r="O38" s="27" t="str">
        <f t="shared" si="2"/>
        <v/>
      </c>
      <c r="P38" s="28"/>
      <c r="Q38" s="2"/>
      <c r="R38" s="2"/>
      <c r="S38" s="2"/>
      <c r="T38" s="2"/>
      <c r="U38" s="3"/>
      <c r="V38" s="3"/>
      <c r="W38" s="3"/>
      <c r="X38" s="3"/>
    </row>
    <row r="39" spans="1:24" s="1" customFormat="1" ht="18" customHeight="1">
      <c r="A39" s="43" t="s">
        <v>65</v>
      </c>
      <c r="B39" s="43" t="s">
        <v>76</v>
      </c>
      <c r="C39" s="41" t="s">
        <v>36</v>
      </c>
      <c r="D39" s="23" t="s">
        <v>64</v>
      </c>
      <c r="E39" s="24"/>
      <c r="F39" s="24"/>
      <c r="G39" s="25" t="str">
        <f t="shared" ca="1" si="1"/>
        <v>Por ejecutar</v>
      </c>
      <c r="H39" s="24" t="s">
        <v>30</v>
      </c>
      <c r="I39" s="24" t="s">
        <v>30</v>
      </c>
      <c r="J39" s="24" t="s">
        <v>30</v>
      </c>
      <c r="K39" s="25" t="str">
        <f t="shared" ca="1" si="5"/>
        <v>No aplica</v>
      </c>
      <c r="L39" s="29"/>
      <c r="M39" s="29"/>
      <c r="N39" s="26"/>
      <c r="O39" s="27" t="str">
        <f t="shared" si="2"/>
        <v/>
      </c>
      <c r="P39" s="28"/>
      <c r="Q39" s="2"/>
      <c r="R39" s="2"/>
      <c r="S39" s="2"/>
      <c r="T39" s="2"/>
      <c r="U39" s="3"/>
      <c r="V39" s="3"/>
      <c r="W39" s="3"/>
      <c r="X39" s="3"/>
    </row>
    <row r="40" spans="1:24" s="1" customFormat="1" ht="18" customHeight="1">
      <c r="A40" s="43" t="s">
        <v>77</v>
      </c>
      <c r="B40" s="43" t="s">
        <v>78</v>
      </c>
      <c r="C40" s="41" t="s">
        <v>36</v>
      </c>
      <c r="D40" s="23" t="s">
        <v>64</v>
      </c>
      <c r="E40" s="24"/>
      <c r="F40" s="24"/>
      <c r="G40" s="25" t="str">
        <f t="shared" ca="1" si="1"/>
        <v>Por ejecutar</v>
      </c>
      <c r="H40" s="24" t="s">
        <v>30</v>
      </c>
      <c r="I40" s="24" t="s">
        <v>30</v>
      </c>
      <c r="J40" s="24" t="s">
        <v>30</v>
      </c>
      <c r="K40" s="25" t="str">
        <f t="shared" ca="1" si="5"/>
        <v>No aplica</v>
      </c>
      <c r="L40" s="29"/>
      <c r="M40" s="29"/>
      <c r="N40" s="26"/>
      <c r="O40" s="27" t="str">
        <f t="shared" si="2"/>
        <v/>
      </c>
      <c r="P40" s="28"/>
      <c r="Q40" s="2"/>
      <c r="R40" s="2"/>
      <c r="S40" s="2"/>
      <c r="T40" s="2"/>
      <c r="U40" s="3"/>
      <c r="V40" s="3"/>
      <c r="W40" s="3"/>
      <c r="X40" s="3"/>
    </row>
    <row r="41" spans="1:24" s="1" customFormat="1" ht="18" customHeight="1">
      <c r="A41" s="43" t="s">
        <v>79</v>
      </c>
      <c r="B41" s="43" t="s">
        <v>80</v>
      </c>
      <c r="C41" s="41" t="s">
        <v>40</v>
      </c>
      <c r="D41" s="23" t="s">
        <v>64</v>
      </c>
      <c r="E41" s="24"/>
      <c r="F41" s="24"/>
      <c r="G41" s="25" t="str">
        <f t="shared" ca="1" si="1"/>
        <v>Por ejecutar</v>
      </c>
      <c r="H41" s="24" t="s">
        <v>30</v>
      </c>
      <c r="I41" s="24" t="s">
        <v>30</v>
      </c>
      <c r="J41" s="24" t="s">
        <v>30</v>
      </c>
      <c r="K41" s="25" t="str">
        <f t="shared" ca="1" si="5"/>
        <v>No aplica</v>
      </c>
      <c r="L41" s="29"/>
      <c r="M41" s="29"/>
      <c r="N41" s="26"/>
      <c r="O41" s="27" t="str">
        <f t="shared" si="2"/>
        <v/>
      </c>
      <c r="P41" s="28"/>
      <c r="Q41" s="2"/>
      <c r="R41" s="2"/>
      <c r="S41" s="2"/>
      <c r="T41" s="2"/>
      <c r="U41" s="3"/>
      <c r="V41" s="3"/>
      <c r="W41" s="3"/>
      <c r="X41" s="3"/>
    </row>
    <row r="42" spans="1:24" s="1" customFormat="1" ht="18" customHeight="1">
      <c r="A42" s="43" t="s">
        <v>62</v>
      </c>
      <c r="B42" s="43" t="s">
        <v>81</v>
      </c>
      <c r="C42" s="41" t="s">
        <v>44</v>
      </c>
      <c r="D42" s="23" t="s">
        <v>64</v>
      </c>
      <c r="E42" s="51">
        <v>45138</v>
      </c>
      <c r="F42" s="51">
        <v>45118</v>
      </c>
      <c r="G42" s="25" t="str">
        <f t="shared" ca="1" si="1"/>
        <v>SI</v>
      </c>
      <c r="H42" s="24" t="s">
        <v>30</v>
      </c>
      <c r="I42" s="24" t="s">
        <v>30</v>
      </c>
      <c r="J42" s="24" t="s">
        <v>30</v>
      </c>
      <c r="K42" s="25" t="str">
        <f t="shared" ca="1" si="5"/>
        <v>No aplica</v>
      </c>
      <c r="L42" s="29"/>
      <c r="M42" s="29"/>
      <c r="N42" s="26"/>
      <c r="O42" s="27" t="str">
        <f t="shared" si="2"/>
        <v/>
      </c>
      <c r="P42" s="28"/>
      <c r="Q42" s="2"/>
      <c r="R42" s="2"/>
      <c r="S42" s="2"/>
      <c r="T42" s="2"/>
      <c r="U42" s="3"/>
      <c r="V42" s="3"/>
      <c r="W42" s="3"/>
      <c r="X42" s="3"/>
    </row>
    <row r="43" spans="1:24" s="1" customFormat="1" ht="18" customHeight="1">
      <c r="A43" s="43" t="s">
        <v>62</v>
      </c>
      <c r="B43" s="43" t="s">
        <v>82</v>
      </c>
      <c r="C43" s="41" t="s">
        <v>44</v>
      </c>
      <c r="D43" s="23" t="s">
        <v>64</v>
      </c>
      <c r="E43" s="24"/>
      <c r="F43" s="24"/>
      <c r="G43" s="25" t="str">
        <f t="shared" ca="1" si="1"/>
        <v>Por ejecutar</v>
      </c>
      <c r="H43" s="24" t="s">
        <v>30</v>
      </c>
      <c r="I43" s="24" t="s">
        <v>30</v>
      </c>
      <c r="J43" s="24" t="s">
        <v>30</v>
      </c>
      <c r="K43" s="25" t="str">
        <f t="shared" ca="1" si="5"/>
        <v>No aplica</v>
      </c>
      <c r="L43" s="29"/>
      <c r="M43" s="29"/>
      <c r="N43" s="26"/>
      <c r="O43" s="27" t="str">
        <f t="shared" si="2"/>
        <v/>
      </c>
      <c r="P43" s="28"/>
      <c r="Q43" s="2"/>
      <c r="R43" s="2"/>
      <c r="S43" s="2"/>
      <c r="T43" s="2"/>
      <c r="U43" s="3"/>
      <c r="V43" s="3"/>
      <c r="W43" s="3"/>
      <c r="X43" s="3"/>
    </row>
    <row r="44" spans="1:24" s="1" customFormat="1" ht="18" customHeight="1">
      <c r="A44" s="43" t="s">
        <v>62</v>
      </c>
      <c r="B44" s="43" t="s">
        <v>83</v>
      </c>
      <c r="C44" s="41" t="s">
        <v>44</v>
      </c>
      <c r="D44" s="23" t="s">
        <v>64</v>
      </c>
      <c r="E44" s="24"/>
      <c r="F44" s="24"/>
      <c r="G44" s="25" t="str">
        <f t="shared" ca="1" si="1"/>
        <v>Por ejecutar</v>
      </c>
      <c r="H44" s="24" t="s">
        <v>30</v>
      </c>
      <c r="I44" s="24" t="s">
        <v>30</v>
      </c>
      <c r="J44" s="24" t="s">
        <v>30</v>
      </c>
      <c r="K44" s="25" t="str">
        <f t="shared" ca="1" si="5"/>
        <v>No aplica</v>
      </c>
      <c r="L44" s="29"/>
      <c r="M44" s="29"/>
      <c r="N44" s="26"/>
      <c r="O44" s="27" t="str">
        <f t="shared" si="2"/>
        <v/>
      </c>
      <c r="P44" s="28"/>
      <c r="Q44" s="2"/>
      <c r="R44" s="2"/>
      <c r="S44" s="2"/>
      <c r="T44" s="2"/>
      <c r="U44" s="3"/>
      <c r="V44" s="3"/>
      <c r="W44" s="3"/>
      <c r="X44" s="3"/>
    </row>
    <row r="45" spans="1:24" s="1" customFormat="1" ht="18" customHeight="1">
      <c r="A45" s="43" t="s">
        <v>84</v>
      </c>
      <c r="B45" s="43" t="s">
        <v>85</v>
      </c>
      <c r="C45" s="41" t="s">
        <v>44</v>
      </c>
      <c r="D45" s="23" t="s">
        <v>64</v>
      </c>
      <c r="E45" s="24"/>
      <c r="F45" s="24"/>
      <c r="G45" s="25" t="str">
        <f t="shared" ca="1" si="1"/>
        <v>Por ejecutar</v>
      </c>
      <c r="H45" s="24" t="s">
        <v>30</v>
      </c>
      <c r="I45" s="24" t="s">
        <v>30</v>
      </c>
      <c r="J45" s="24" t="s">
        <v>30</v>
      </c>
      <c r="K45" s="25" t="str">
        <f t="shared" ca="1" si="5"/>
        <v>No aplica</v>
      </c>
      <c r="L45" s="29"/>
      <c r="M45" s="29"/>
      <c r="N45" s="26"/>
      <c r="O45" s="27" t="str">
        <f t="shared" si="2"/>
        <v/>
      </c>
      <c r="P45" s="28"/>
      <c r="Q45" s="2"/>
      <c r="R45" s="2"/>
      <c r="S45" s="2"/>
      <c r="T45" s="2"/>
      <c r="U45" s="3"/>
      <c r="V45" s="3"/>
      <c r="W45" s="3"/>
      <c r="X45" s="3"/>
    </row>
    <row r="46" spans="1:24" s="1" customFormat="1" ht="18" customHeight="1">
      <c r="A46" s="43" t="s">
        <v>74</v>
      </c>
      <c r="B46" s="43" t="s">
        <v>86</v>
      </c>
      <c r="C46" s="41" t="s">
        <v>44</v>
      </c>
      <c r="D46" s="23" t="s">
        <v>64</v>
      </c>
      <c r="E46" s="24"/>
      <c r="F46" s="24"/>
      <c r="G46" s="25" t="str">
        <f t="shared" ca="1" si="1"/>
        <v>Por ejecutar</v>
      </c>
      <c r="H46" s="24" t="s">
        <v>30</v>
      </c>
      <c r="I46" s="24" t="s">
        <v>30</v>
      </c>
      <c r="J46" s="24" t="s">
        <v>30</v>
      </c>
      <c r="K46" s="25" t="str">
        <f t="shared" ca="1" si="5"/>
        <v>No aplica</v>
      </c>
      <c r="L46" s="29"/>
      <c r="M46" s="29"/>
      <c r="N46" s="26"/>
      <c r="O46" s="27" t="str">
        <f t="shared" si="2"/>
        <v/>
      </c>
      <c r="P46" s="28"/>
      <c r="Q46" s="2"/>
      <c r="R46" s="2"/>
      <c r="S46" s="2"/>
      <c r="T46" s="2"/>
      <c r="U46" s="3"/>
      <c r="V46" s="3"/>
      <c r="W46" s="3"/>
      <c r="X46" s="3"/>
    </row>
    <row r="47" spans="1:24" s="1" customFormat="1" ht="18" customHeight="1">
      <c r="A47" s="43" t="s">
        <v>79</v>
      </c>
      <c r="B47" s="43" t="s">
        <v>87</v>
      </c>
      <c r="C47" s="43" t="s">
        <v>44</v>
      </c>
      <c r="D47" s="23" t="s">
        <v>64</v>
      </c>
      <c r="E47" s="24"/>
      <c r="F47" s="24"/>
      <c r="G47" s="25" t="str">
        <f t="shared" ca="1" si="1"/>
        <v>Por ejecutar</v>
      </c>
      <c r="H47" s="24" t="s">
        <v>30</v>
      </c>
      <c r="I47" s="24" t="s">
        <v>30</v>
      </c>
      <c r="J47" s="24" t="s">
        <v>30</v>
      </c>
      <c r="K47" s="25" t="str">
        <f t="shared" ca="1" si="5"/>
        <v>No aplica</v>
      </c>
      <c r="L47" s="29"/>
      <c r="M47" s="29"/>
      <c r="N47" s="26"/>
      <c r="O47" s="27" t="str">
        <f t="shared" si="2"/>
        <v/>
      </c>
      <c r="P47" s="28"/>
      <c r="Q47" s="2"/>
      <c r="R47" s="2"/>
      <c r="S47" s="2"/>
      <c r="T47" s="2"/>
      <c r="U47" s="3"/>
      <c r="V47" s="3"/>
      <c r="W47" s="3"/>
      <c r="X47" s="3"/>
    </row>
    <row r="48" spans="1:24" s="1" customFormat="1" ht="18" customHeight="1">
      <c r="A48" s="43" t="s">
        <v>79</v>
      </c>
      <c r="B48" s="43" t="s">
        <v>88</v>
      </c>
      <c r="C48" s="43" t="s">
        <v>58</v>
      </c>
      <c r="D48" s="23" t="s">
        <v>64</v>
      </c>
      <c r="E48" s="51">
        <v>45138</v>
      </c>
      <c r="F48" s="51">
        <v>45118</v>
      </c>
      <c r="G48" s="25" t="str">
        <f t="shared" ca="1" si="1"/>
        <v>SI</v>
      </c>
      <c r="H48" s="24" t="s">
        <v>30</v>
      </c>
      <c r="I48" s="24" t="s">
        <v>30</v>
      </c>
      <c r="J48" s="24" t="s">
        <v>30</v>
      </c>
      <c r="K48" s="25" t="str">
        <f t="shared" ca="1" si="5"/>
        <v>No aplica</v>
      </c>
      <c r="L48" s="29"/>
      <c r="M48" s="29"/>
      <c r="N48" s="26"/>
      <c r="O48" s="27" t="str">
        <f t="shared" si="2"/>
        <v/>
      </c>
      <c r="P48" s="28"/>
      <c r="Q48" s="2"/>
      <c r="R48" s="2"/>
      <c r="S48" s="2"/>
      <c r="T48" s="2"/>
      <c r="U48" s="3"/>
      <c r="V48" s="3"/>
      <c r="W48" s="3"/>
      <c r="X48" s="3"/>
    </row>
    <row r="49" spans="1:24" s="1" customFormat="1" ht="18" customHeight="1">
      <c r="A49" s="43" t="s">
        <v>79</v>
      </c>
      <c r="B49" s="43" t="s">
        <v>89</v>
      </c>
      <c r="C49" s="43" t="s">
        <v>58</v>
      </c>
      <c r="D49" s="23" t="s">
        <v>64</v>
      </c>
      <c r="E49" s="24"/>
      <c r="F49" s="24"/>
      <c r="G49" s="25" t="str">
        <f t="shared" ca="1" si="1"/>
        <v>Por ejecutar</v>
      </c>
      <c r="H49" s="24" t="s">
        <v>30</v>
      </c>
      <c r="I49" s="24" t="s">
        <v>30</v>
      </c>
      <c r="J49" s="24" t="s">
        <v>30</v>
      </c>
      <c r="K49" s="25" t="str">
        <f t="shared" ca="1" si="5"/>
        <v>No aplica</v>
      </c>
      <c r="L49" s="29"/>
      <c r="M49" s="29"/>
      <c r="N49" s="26"/>
      <c r="O49" s="27" t="str">
        <f t="shared" si="2"/>
        <v/>
      </c>
      <c r="P49" s="28"/>
      <c r="Q49" s="2"/>
      <c r="R49" s="2"/>
      <c r="S49" s="2"/>
      <c r="T49" s="2"/>
      <c r="U49" s="3"/>
      <c r="V49" s="3"/>
      <c r="W49" s="3"/>
      <c r="X49" s="3"/>
    </row>
    <row r="50" spans="1:24" s="1" customFormat="1" ht="18" customHeight="1">
      <c r="A50" s="43" t="s">
        <v>65</v>
      </c>
      <c r="B50" s="43" t="s">
        <v>90</v>
      </c>
      <c r="C50" s="43" t="s">
        <v>58</v>
      </c>
      <c r="D50" s="23" t="s">
        <v>64</v>
      </c>
      <c r="E50" s="50">
        <v>45138</v>
      </c>
      <c r="F50" s="24"/>
      <c r="G50" s="25" t="str">
        <f t="shared" ca="1" si="1"/>
        <v>Por ejecutar</v>
      </c>
      <c r="H50" s="24" t="s">
        <v>30</v>
      </c>
      <c r="I50" s="24" t="s">
        <v>30</v>
      </c>
      <c r="J50" s="24" t="s">
        <v>30</v>
      </c>
      <c r="K50" s="25" t="str">
        <f t="shared" ca="1" si="5"/>
        <v>No aplica</v>
      </c>
      <c r="L50" s="29"/>
      <c r="M50" s="29"/>
      <c r="N50" s="26"/>
      <c r="O50" s="27" t="str">
        <f t="shared" si="2"/>
        <v/>
      </c>
      <c r="P50" s="28"/>
      <c r="Q50" s="2"/>
      <c r="R50" s="2"/>
      <c r="S50" s="2"/>
      <c r="T50" s="2"/>
      <c r="U50" s="3"/>
      <c r="V50" s="3"/>
      <c r="W50" s="3"/>
      <c r="X50" s="3"/>
    </row>
    <row r="51" spans="1:24" s="1" customFormat="1" ht="18" customHeight="1">
      <c r="A51" s="43" t="s">
        <v>91</v>
      </c>
      <c r="B51" s="43" t="s">
        <v>92</v>
      </c>
      <c r="C51" s="43" t="s">
        <v>58</v>
      </c>
      <c r="D51" s="23" t="s">
        <v>64</v>
      </c>
      <c r="E51" s="24"/>
      <c r="F51" s="24"/>
      <c r="G51" s="25" t="str">
        <f t="shared" ca="1" si="1"/>
        <v>Por ejecutar</v>
      </c>
      <c r="H51" s="24" t="s">
        <v>30</v>
      </c>
      <c r="I51" s="24" t="s">
        <v>30</v>
      </c>
      <c r="J51" s="24" t="s">
        <v>30</v>
      </c>
      <c r="K51" s="25" t="str">
        <f t="shared" ca="1" si="5"/>
        <v>No aplica</v>
      </c>
      <c r="L51" s="29"/>
      <c r="M51" s="29"/>
      <c r="N51" s="26"/>
      <c r="O51" s="27"/>
      <c r="P51" s="28"/>
      <c r="Q51" s="2"/>
      <c r="R51" s="2"/>
      <c r="S51" s="2"/>
      <c r="T51" s="2"/>
      <c r="U51" s="3"/>
      <c r="V51" s="3"/>
      <c r="W51" s="3"/>
      <c r="X51" s="3"/>
    </row>
    <row r="52" spans="1:24" s="1" customFormat="1" ht="18" customHeight="1">
      <c r="A52" s="43" t="s">
        <v>65</v>
      </c>
      <c r="B52" s="43" t="s">
        <v>93</v>
      </c>
      <c r="C52" s="43" t="s">
        <v>58</v>
      </c>
      <c r="D52" s="23" t="s">
        <v>64</v>
      </c>
      <c r="E52" s="24"/>
      <c r="F52" s="24"/>
      <c r="G52" s="25" t="str">
        <f t="shared" ca="1" si="1"/>
        <v>Por ejecutar</v>
      </c>
      <c r="H52" s="24" t="s">
        <v>30</v>
      </c>
      <c r="I52" s="24" t="s">
        <v>30</v>
      </c>
      <c r="J52" s="24" t="s">
        <v>30</v>
      </c>
      <c r="K52" s="25" t="str">
        <f t="shared" ca="1" si="5"/>
        <v>No aplica</v>
      </c>
      <c r="L52" s="29"/>
      <c r="M52" s="29"/>
      <c r="N52" s="26"/>
      <c r="O52" s="27"/>
      <c r="P52" s="28"/>
      <c r="Q52" s="2"/>
      <c r="R52" s="2"/>
      <c r="S52" s="2"/>
      <c r="T52" s="2"/>
      <c r="U52" s="3"/>
      <c r="V52" s="3"/>
      <c r="W52" s="3"/>
      <c r="X52" s="3"/>
    </row>
    <row r="53" spans="1:24" s="1" customFormat="1" ht="18" customHeight="1">
      <c r="A53" s="43" t="s">
        <v>62</v>
      </c>
      <c r="B53" s="43" t="s">
        <v>94</v>
      </c>
      <c r="C53" s="43" t="s">
        <v>58</v>
      </c>
      <c r="D53" s="23" t="s">
        <v>64</v>
      </c>
      <c r="E53" s="24"/>
      <c r="F53" s="24"/>
      <c r="G53" s="25" t="str">
        <f t="shared" ca="1" si="1"/>
        <v>Por ejecutar</v>
      </c>
      <c r="H53" s="24" t="s">
        <v>30</v>
      </c>
      <c r="I53" s="24" t="s">
        <v>30</v>
      </c>
      <c r="J53" s="24" t="s">
        <v>30</v>
      </c>
      <c r="K53" s="25" t="str">
        <f t="shared" ca="1" si="5"/>
        <v>No aplica</v>
      </c>
      <c r="L53" s="29"/>
      <c r="M53" s="29"/>
      <c r="N53" s="26"/>
      <c r="O53" s="27"/>
      <c r="P53" s="28"/>
      <c r="Q53" s="2"/>
      <c r="R53" s="2"/>
      <c r="S53" s="2"/>
      <c r="T53" s="2"/>
      <c r="U53" s="3"/>
      <c r="V53" s="3"/>
      <c r="W53" s="3"/>
      <c r="X53" s="3"/>
    </row>
    <row r="54" spans="1:24" s="1" customFormat="1" ht="18" customHeight="1">
      <c r="A54" s="43" t="s">
        <v>95</v>
      </c>
      <c r="B54" s="43" t="s">
        <v>96</v>
      </c>
      <c r="C54" s="43" t="s">
        <v>58</v>
      </c>
      <c r="D54" s="23" t="s">
        <v>64</v>
      </c>
      <c r="E54" s="24"/>
      <c r="F54" s="24"/>
      <c r="G54" s="25" t="str">
        <f t="shared" ca="1" si="1"/>
        <v>Por ejecutar</v>
      </c>
      <c r="H54" s="24" t="s">
        <v>30</v>
      </c>
      <c r="I54" s="24" t="s">
        <v>30</v>
      </c>
      <c r="J54" s="24" t="s">
        <v>30</v>
      </c>
      <c r="K54" s="25" t="str">
        <f t="shared" ca="1" si="5"/>
        <v>No aplica</v>
      </c>
      <c r="L54" s="29"/>
      <c r="M54" s="29"/>
      <c r="N54" s="26"/>
      <c r="O54" s="27"/>
      <c r="P54" s="28"/>
      <c r="Q54" s="2"/>
      <c r="R54" s="2"/>
      <c r="S54" s="2"/>
      <c r="T54" s="2"/>
      <c r="U54" s="3"/>
      <c r="V54" s="3"/>
      <c r="W54" s="3"/>
      <c r="X54" s="3"/>
    </row>
    <row r="55" spans="1:24" s="1" customFormat="1" ht="18" customHeight="1">
      <c r="A55" s="43" t="s">
        <v>74</v>
      </c>
      <c r="B55" s="43" t="s">
        <v>97</v>
      </c>
      <c r="C55" s="43" t="s">
        <v>58</v>
      </c>
      <c r="D55" s="23" t="s">
        <v>64</v>
      </c>
      <c r="E55" s="24"/>
      <c r="F55" s="24"/>
      <c r="G55" s="25" t="str">
        <f t="shared" ca="1" si="1"/>
        <v>Por ejecutar</v>
      </c>
      <c r="H55" s="24" t="s">
        <v>30</v>
      </c>
      <c r="I55" s="24" t="s">
        <v>30</v>
      </c>
      <c r="J55" s="24" t="s">
        <v>30</v>
      </c>
      <c r="K55" s="25" t="str">
        <f t="shared" ca="1" si="5"/>
        <v>No aplica</v>
      </c>
      <c r="L55" s="29"/>
      <c r="M55" s="29"/>
      <c r="N55" s="26"/>
      <c r="O55" s="27"/>
      <c r="P55" s="28"/>
      <c r="Q55" s="2"/>
      <c r="R55" s="2"/>
      <c r="S55" s="2"/>
      <c r="T55" s="2"/>
      <c r="U55" s="3"/>
      <c r="V55" s="3"/>
      <c r="W55" s="3"/>
      <c r="X55" s="3"/>
    </row>
    <row r="56" spans="1:24" s="1" customFormat="1" ht="18" customHeight="1">
      <c r="A56" s="43" t="s">
        <v>84</v>
      </c>
      <c r="B56" s="43" t="s">
        <v>98</v>
      </c>
      <c r="C56" s="43" t="s">
        <v>58</v>
      </c>
      <c r="D56" s="23" t="s">
        <v>64</v>
      </c>
      <c r="E56" s="24"/>
      <c r="F56" s="24"/>
      <c r="G56" s="25" t="str">
        <f t="shared" ca="1" si="1"/>
        <v>Por ejecutar</v>
      </c>
      <c r="H56" s="24" t="s">
        <v>30</v>
      </c>
      <c r="I56" s="24" t="s">
        <v>30</v>
      </c>
      <c r="J56" s="24" t="s">
        <v>30</v>
      </c>
      <c r="K56" s="25" t="str">
        <f t="shared" ca="1" si="5"/>
        <v>No aplica</v>
      </c>
      <c r="L56" s="29"/>
      <c r="M56" s="29"/>
      <c r="N56" s="26"/>
      <c r="O56" s="27"/>
      <c r="P56" s="28"/>
      <c r="Q56" s="2"/>
      <c r="R56" s="2"/>
      <c r="S56" s="2"/>
      <c r="T56" s="2"/>
      <c r="U56" s="3"/>
      <c r="V56" s="3"/>
      <c r="W56" s="3"/>
      <c r="X56" s="3"/>
    </row>
    <row r="57" spans="1:24" s="1" customFormat="1" ht="18" customHeight="1">
      <c r="A57" s="44" t="s">
        <v>84</v>
      </c>
      <c r="B57" s="44" t="s">
        <v>99</v>
      </c>
      <c r="C57" s="44" t="s">
        <v>58</v>
      </c>
      <c r="D57" s="23" t="s">
        <v>64</v>
      </c>
      <c r="E57" s="24"/>
      <c r="F57" s="24"/>
      <c r="G57" s="25" t="str">
        <f t="shared" ca="1" si="1"/>
        <v>Por ejecutar</v>
      </c>
      <c r="H57" s="24" t="s">
        <v>30</v>
      </c>
      <c r="I57" s="24" t="s">
        <v>30</v>
      </c>
      <c r="J57" s="24" t="s">
        <v>30</v>
      </c>
      <c r="K57" s="25" t="str">
        <f t="shared" ca="1" si="5"/>
        <v>No aplica</v>
      </c>
      <c r="L57" s="29"/>
      <c r="M57" s="29"/>
      <c r="N57" s="26"/>
      <c r="O57" s="27"/>
      <c r="P57" s="28"/>
      <c r="Q57" s="2"/>
      <c r="R57" s="2"/>
      <c r="S57" s="2"/>
      <c r="T57" s="2"/>
      <c r="U57" s="3"/>
      <c r="V57" s="3"/>
      <c r="W57" s="3"/>
      <c r="X57" s="3"/>
    </row>
    <row r="58" spans="1:24" ht="16.5" customHeight="1">
      <c r="A58" s="45"/>
      <c r="B58" s="45"/>
      <c r="C58" s="45"/>
      <c r="D58" s="46" t="s">
        <v>100</v>
      </c>
      <c r="E58" s="47"/>
      <c r="F58" s="38"/>
      <c r="G58" s="25" t="str">
        <f t="shared" ca="1" si="1"/>
        <v>Por ejecutar</v>
      </c>
      <c r="I58" s="36" t="s">
        <v>101</v>
      </c>
      <c r="J58" s="37"/>
      <c r="K58" s="38"/>
      <c r="L58" s="39" t="s">
        <v>102</v>
      </c>
      <c r="M58" s="40"/>
      <c r="N58" s="35"/>
    </row>
    <row r="59" spans="1:24" ht="16.5" customHeight="1">
      <c r="A59" s="45"/>
      <c r="B59" s="45"/>
      <c r="C59" s="45"/>
      <c r="D59" s="64" t="s">
        <v>103</v>
      </c>
      <c r="E59" s="65"/>
      <c r="F59" s="30">
        <f>COUNTA(E13:E57)-COUNTIF(E13:E57,"No aplica")</f>
        <v>8</v>
      </c>
      <c r="G59" s="25" t="str">
        <f t="shared" ca="1" si="1"/>
        <v>SI</v>
      </c>
      <c r="I59" s="66" t="s">
        <v>103</v>
      </c>
      <c r="J59" s="66"/>
      <c r="K59" s="30">
        <f>COUNTA(I13:I57)-COUNTIF(I13:J57,"No aplica")</f>
        <v>-22</v>
      </c>
      <c r="L59" s="34" t="s">
        <v>104</v>
      </c>
      <c r="M59" s="32">
        <f>SUM(L13:M57)</f>
        <v>0</v>
      </c>
    </row>
    <row r="60" spans="1:24" ht="25.5" customHeight="1">
      <c r="A60" s="45"/>
      <c r="B60" s="45"/>
      <c r="C60" s="45"/>
      <c r="D60" s="64" t="s">
        <v>105</v>
      </c>
      <c r="E60" s="65"/>
      <c r="F60" s="30">
        <f ca="1">COUNTIF(G13:G57,"SI")</f>
        <v>5</v>
      </c>
      <c r="G60" s="25" t="str">
        <f t="shared" ca="1" si="1"/>
        <v>SI</v>
      </c>
      <c r="I60" s="64" t="s">
        <v>105</v>
      </c>
      <c r="J60" s="65"/>
      <c r="K60" s="30">
        <f ca="1">COUNTIF(K13:K57,"SI")</f>
        <v>0</v>
      </c>
      <c r="L60" s="34" t="s">
        <v>106</v>
      </c>
      <c r="M60" s="32">
        <f>SUM(N13:N57)</f>
        <v>0</v>
      </c>
    </row>
    <row r="61" spans="1:24" ht="26.25" customHeight="1">
      <c r="D61" s="64" t="s">
        <v>107</v>
      </c>
      <c r="E61" s="65"/>
      <c r="F61" s="30">
        <f ca="1">COUNTIF(G13:G57,"NO")</f>
        <v>0</v>
      </c>
      <c r="G61" s="25" t="str">
        <f t="shared" ca="1" si="1"/>
        <v>SI</v>
      </c>
      <c r="I61" s="64" t="s">
        <v>107</v>
      </c>
      <c r="J61" s="65"/>
      <c r="K61" s="30">
        <f ca="1">COUNTIF(K13:K57,"NO")</f>
        <v>0</v>
      </c>
      <c r="L61" s="34" t="s">
        <v>108</v>
      </c>
      <c r="M61" s="33" t="e">
        <f>M60/M59</f>
        <v>#DIV/0!</v>
      </c>
    </row>
    <row r="62" spans="1:24">
      <c r="D62" s="64" t="s">
        <v>109</v>
      </c>
      <c r="E62" s="65"/>
      <c r="F62" s="31">
        <f ca="1">(F60+F61)/F59</f>
        <v>0.625</v>
      </c>
      <c r="G62" s="25" t="str">
        <f t="shared" ca="1" si="1"/>
        <v>SI</v>
      </c>
      <c r="I62" s="64" t="s">
        <v>109</v>
      </c>
      <c r="J62" s="65"/>
      <c r="K62" s="31">
        <f ca="1">(K60+K61)/K59</f>
        <v>0</v>
      </c>
    </row>
  </sheetData>
  <autoFilter ref="A12:P61" xr:uid="{00000000-0009-0000-0000-000000000000}"/>
  <mergeCells count="19">
    <mergeCell ref="A1:A3"/>
    <mergeCell ref="B1:O2"/>
    <mergeCell ref="B3:O4"/>
    <mergeCell ref="P1:P3"/>
    <mergeCell ref="A4:A7"/>
    <mergeCell ref="B5:O7"/>
    <mergeCell ref="D59:E59"/>
    <mergeCell ref="D60:E60"/>
    <mergeCell ref="D62:E62"/>
    <mergeCell ref="I59:J59"/>
    <mergeCell ref="D61:E61"/>
    <mergeCell ref="I60:J60"/>
    <mergeCell ref="I61:J61"/>
    <mergeCell ref="I62:J62"/>
    <mergeCell ref="H11:K11"/>
    <mergeCell ref="L11:O11"/>
    <mergeCell ref="I9:K9"/>
    <mergeCell ref="D9:E9"/>
    <mergeCell ref="D11:G11"/>
  </mergeCells>
  <conditionalFormatting sqref="D13:F31">
    <cfRule type="cellIs" dxfId="46" priority="862" operator="equal">
      <formula>""</formula>
    </cfRule>
  </conditionalFormatting>
  <conditionalFormatting sqref="E32:F57">
    <cfRule type="cellIs" dxfId="45" priority="14" operator="equal">
      <formula>""</formula>
    </cfRule>
  </conditionalFormatting>
  <conditionalFormatting sqref="F62">
    <cfRule type="cellIs" dxfId="44" priority="124" operator="lessThan">
      <formula>0.8</formula>
    </cfRule>
    <cfRule type="cellIs" dxfId="43" priority="125" operator="between">
      <formula>0.8</formula>
      <formula>0.8999999</formula>
    </cfRule>
    <cfRule type="cellIs" dxfId="42" priority="126" operator="between">
      <formula>0.9</formula>
      <formula>1</formula>
    </cfRule>
  </conditionalFormatting>
  <conditionalFormatting sqref="G13:G62">
    <cfRule type="cellIs" dxfId="41" priority="731" operator="equal">
      <formula>"NO"</formula>
    </cfRule>
    <cfRule type="cellIs" dxfId="40" priority="732" operator="equal">
      <formula>"SI"</formula>
    </cfRule>
    <cfRule type="cellIs" dxfId="39" priority="733" operator="equal">
      <formula>"Tiempo suficiente"</formula>
    </cfRule>
    <cfRule type="cellIs" dxfId="38" priority="734" operator="equal">
      <formula>"Próximo a vencerse"</formula>
    </cfRule>
    <cfRule type="cellIs" dxfId="37" priority="735" operator="equal">
      <formula>"Vencida"</formula>
    </cfRule>
  </conditionalFormatting>
  <conditionalFormatting sqref="H32:J57">
    <cfRule type="cellIs" dxfId="36" priority="12" operator="equal">
      <formula>""</formula>
    </cfRule>
  </conditionalFormatting>
  <conditionalFormatting sqref="I13:J31">
    <cfRule type="cellIs" dxfId="35" priority="1" operator="equal">
      <formula>""</formula>
    </cfRule>
  </conditionalFormatting>
  <conditionalFormatting sqref="K13:K57">
    <cfRule type="cellIs" dxfId="34" priority="7" operator="equal">
      <formula>"NO"</formula>
    </cfRule>
    <cfRule type="cellIs" dxfId="33" priority="8" operator="equal">
      <formula>"SI"</formula>
    </cfRule>
    <cfRule type="cellIs" dxfId="32" priority="9" operator="equal">
      <formula>"Tiempo suficiente"</formula>
    </cfRule>
    <cfRule type="cellIs" dxfId="31" priority="10" operator="equal">
      <formula>"Próximo a vencerse"</formula>
    </cfRule>
    <cfRule type="cellIs" dxfId="30" priority="11" operator="equal">
      <formula>"Vencida"</formula>
    </cfRule>
  </conditionalFormatting>
  <conditionalFormatting sqref="K62">
    <cfRule type="cellIs" dxfId="29" priority="118" operator="lessThan">
      <formula>0.8</formula>
    </cfRule>
    <cfRule type="cellIs" dxfId="28" priority="119" operator="between">
      <formula>0.8</formula>
      <formula>0.8999999</formula>
    </cfRule>
    <cfRule type="cellIs" dxfId="27" priority="120" operator="between">
      <formula>0.9</formula>
      <formula>1</formula>
    </cfRule>
  </conditionalFormatting>
  <conditionalFormatting sqref="O13:O57">
    <cfRule type="containsBlanks" priority="493">
      <formula>LEN(TRIM(O13))=0</formula>
    </cfRule>
    <cfRule type="cellIs" dxfId="26" priority="852" stopIfTrue="1" operator="greaterThanOrEqual">
      <formula>1</formula>
    </cfRule>
    <cfRule type="cellIs" dxfId="25" priority="853" stopIfTrue="1" operator="notBetween">
      <formula>0.1</formula>
      <formula>0.7</formula>
    </cfRule>
    <cfRule type="cellIs" dxfId="24" priority="854" operator="between">
      <formula>0.7</formula>
      <formula>89.99%</formula>
    </cfRule>
    <cfRule type="cellIs" dxfId="23" priority="855" operator="between">
      <formula>0.9</formula>
      <formula>99.99%</formula>
    </cfRule>
    <cfRule type="cellIs" dxfId="22" priority="856" operator="equal">
      <formula>1</formula>
    </cfRule>
    <cfRule type="cellIs" dxfId="21" priority="857" operator="equal">
      <formula>""</formula>
    </cfRule>
  </conditionalFormatting>
  <conditionalFormatting sqref="O35:O36">
    <cfRule type="containsBlanks" priority="109">
      <formula>LEN(TRIM(O35))=0</formula>
    </cfRule>
    <cfRule type="cellIs" dxfId="20" priority="110" stopIfTrue="1" operator="greaterThanOrEqual">
      <formula>1</formula>
    </cfRule>
    <cfRule type="cellIs" dxfId="19" priority="111" stopIfTrue="1" operator="notBetween">
      <formula>0.1</formula>
      <formula>0.7</formula>
    </cfRule>
    <cfRule type="cellIs" dxfId="18" priority="112" operator="between">
      <formula>0.7</formula>
      <formula>89.99%</formula>
    </cfRule>
    <cfRule type="cellIs" dxfId="17" priority="113" operator="between">
      <formula>0.9</formula>
      <formula>99.99%</formula>
    </cfRule>
    <cfRule type="cellIs" dxfId="16" priority="114" operator="equal">
      <formula>1</formula>
    </cfRule>
    <cfRule type="cellIs" dxfId="15" priority="115" operator="equal">
      <formula>""</formula>
    </cfRule>
  </conditionalFormatting>
  <conditionalFormatting sqref="O38:O39">
    <cfRule type="containsBlanks" priority="84">
      <formula>LEN(TRIM(O38))=0</formula>
    </cfRule>
    <cfRule type="cellIs" dxfId="14" priority="85" stopIfTrue="1" operator="greaterThanOrEqual">
      <formula>1</formula>
    </cfRule>
    <cfRule type="cellIs" dxfId="13" priority="86" stopIfTrue="1" operator="notBetween">
      <formula>0.1</formula>
      <formula>0.7</formula>
    </cfRule>
    <cfRule type="cellIs" dxfId="12" priority="87" operator="between">
      <formula>0.7</formula>
      <formula>89.99%</formula>
    </cfRule>
    <cfRule type="cellIs" dxfId="11" priority="88" operator="between">
      <formula>0.9</formula>
      <formula>99.99%</formula>
    </cfRule>
    <cfRule type="cellIs" dxfId="10" priority="89" operator="equal">
      <formula>1</formula>
    </cfRule>
    <cfRule type="cellIs" dxfId="9" priority="90" operator="equal">
      <formula>""</formula>
    </cfRule>
  </conditionalFormatting>
  <conditionalFormatting sqref="O41:O57">
    <cfRule type="containsBlanks" priority="59">
      <formula>LEN(TRIM(O41))=0</formula>
    </cfRule>
    <cfRule type="cellIs" dxfId="8" priority="60" stopIfTrue="1" operator="greaterThanOrEqual">
      <formula>1</formula>
    </cfRule>
    <cfRule type="cellIs" dxfId="7" priority="61" stopIfTrue="1" operator="notBetween">
      <formula>0.1</formula>
      <formula>0.7</formula>
    </cfRule>
    <cfRule type="cellIs" dxfId="6" priority="62" operator="between">
      <formula>0.7</formula>
      <formula>89.99%</formula>
    </cfRule>
    <cfRule type="cellIs" dxfId="5" priority="63" operator="between">
      <formula>0.9</formula>
      <formula>99.99%</formula>
    </cfRule>
    <cfRule type="cellIs" dxfId="4" priority="64" operator="equal">
      <formula>1</formula>
    </cfRule>
    <cfRule type="cellIs" dxfId="3" priority="65" operator="equal">
      <formula>""</formula>
    </cfRule>
  </conditionalFormatting>
  <dataValidations count="4">
    <dataValidation type="list" allowBlank="1" showInputMessage="1" showErrorMessage="1" sqref="H12 D11:D12" xr:uid="{00000000-0002-0000-0000-000001000000}">
      <formula1>"Rocío Ojeda - Profesional Lab.Servicios, Diana López-Coordinadora de Laboratorios"</formula1>
    </dataValidation>
    <dataValidation type="list" showInputMessage="1" showErrorMessage="1" sqref="C13:C54" xr:uid="{00000000-0002-0000-0000-000002000000}">
      <formula1>#REF!</formula1>
    </dataValidation>
    <dataValidation type="list" showInputMessage="1" showErrorMessage="1" sqref="D9:E9" xr:uid="{B4C052B0-2A74-47DA-AFF2-712BA4EDC055}">
      <formula1>"Paula Andrea Páez, Julio Artunduaga"</formula1>
    </dataValidation>
    <dataValidation type="list" allowBlank="1" showInputMessage="1" showErrorMessage="1" sqref="I9:K9" xr:uid="{5FA6BD9F-975D-43B2-A39C-1EC037F0B6A9}">
      <formula1>"Paula A Páez, Julio Artunduaga"</formula1>
    </dataValidation>
  </dataValidations>
  <pageMargins left="0.70866141732283472" right="0.70866141732283472" top="0.74803149606299213" bottom="0.74803149606299213" header="0.31496062992125984" footer="0.31496062992125984"/>
  <pageSetup scale="80" orientation="landscape" horizontalDpi="300" verticalDpi="300" r:id="rId1"/>
  <headerFooter>
    <oddFooter>&amp;L&amp;8Página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308" operator="notContains" id="{A5072BA7-8514-47A7-AC92-DAC37C9A87F8}">
            <xm:f>ISERROR(SEARCH("",A13))</xm:f>
            <xm:f>""</xm:f>
            <x14:dxf>
              <fill>
                <patternFill>
                  <bgColor theme="0" tint="-0.24994659260841701"/>
                </patternFill>
              </fill>
            </x14:dxf>
          </x14:cfRule>
          <xm:sqref>A13:C54</xm:sqref>
        </x14:conditionalFormatting>
        <x14:conditionalFormatting xmlns:xm="http://schemas.microsoft.com/office/excel/2006/main">
          <x14:cfRule type="notContainsText" priority="898" operator="notContains" id="{F417741C-6F8E-4725-881C-9ED55BA196D9}">
            <xm:f>ISERROR(SEARCH("",D9))</xm:f>
            <xm:f>""</xm:f>
            <x14:dxf>
              <fill>
                <patternFill>
                  <bgColor theme="0" tint="-0.24994659260841701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notContainsText" priority="897" operator="notContains" id="{42B8C0B8-0417-483B-A242-9BEF5B8B4CAA}">
            <xm:f>ISERROR(SEARCH("",I9))</xm:f>
            <xm:f>""</xm:f>
            <x14:dxf>
              <fill>
                <patternFill>
                  <bgColor theme="0" tint="-0.24994659260841701"/>
                </patternFill>
              </fill>
            </x14:dxf>
          </x14:cfRule>
          <xm:sqref>I9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9D0D-A007-4072-AD1C-92E808F83A58}">
  <dimension ref="A3:B9"/>
  <sheetViews>
    <sheetView workbookViewId="0">
      <selection activeCell="A8" sqref="A8"/>
    </sheetView>
  </sheetViews>
  <sheetFormatPr defaultColWidth="11.42578125" defaultRowHeight="14.45"/>
  <cols>
    <col min="1" max="1" width="17.42578125" customWidth="1"/>
  </cols>
  <sheetData>
    <row r="3" spans="1:2">
      <c r="A3" t="s">
        <v>110</v>
      </c>
      <c r="B3" s="49">
        <v>45118</v>
      </c>
    </row>
    <row r="5" spans="1:2">
      <c r="A5" s="48">
        <v>952810175428</v>
      </c>
    </row>
    <row r="6" spans="1:2">
      <c r="A6">
        <v>940639270</v>
      </c>
    </row>
    <row r="7" spans="1:2">
      <c r="A7">
        <v>940639272</v>
      </c>
    </row>
    <row r="8" spans="1:2">
      <c r="A8" s="48">
        <v>952810175429</v>
      </c>
    </row>
    <row r="9" spans="1:2">
      <c r="A9" s="48">
        <v>952810177764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showGridLines="0" workbookViewId="0">
      <selection activeCell="B6" sqref="B6"/>
    </sheetView>
  </sheetViews>
  <sheetFormatPr defaultColWidth="11.42578125" defaultRowHeight="14.45"/>
  <cols>
    <col min="1" max="1" width="13.42578125" customWidth="1"/>
    <col min="7" max="7" width="20.28515625" customWidth="1"/>
  </cols>
  <sheetData>
    <row r="1" spans="1:7" s="7" customFormat="1" ht="18" customHeight="1">
      <c r="A1" s="84"/>
      <c r="B1" s="85" t="s">
        <v>111</v>
      </c>
      <c r="C1" s="86"/>
      <c r="D1" s="86"/>
      <c r="E1" s="86"/>
      <c r="F1" s="86"/>
      <c r="G1" s="87"/>
    </row>
    <row r="2" spans="1:7" s="7" customFormat="1" ht="18" customHeight="1">
      <c r="A2" s="84"/>
      <c r="B2" s="88"/>
      <c r="C2" s="89"/>
      <c r="D2" s="89"/>
      <c r="E2" s="89"/>
      <c r="F2" s="89"/>
      <c r="G2" s="90"/>
    </row>
    <row r="3" spans="1:7" s="7" customFormat="1" ht="18" customHeight="1">
      <c r="A3" s="84"/>
      <c r="B3" s="91"/>
      <c r="C3" s="92"/>
      <c r="D3" s="92"/>
      <c r="E3" s="92"/>
      <c r="F3" s="92"/>
      <c r="G3" s="93"/>
    </row>
    <row r="4" spans="1:7" s="8" customFormat="1">
      <c r="A4" s="82"/>
      <c r="B4" s="94"/>
      <c r="C4" s="94"/>
      <c r="D4" s="94"/>
      <c r="E4" s="94"/>
      <c r="F4" s="94"/>
      <c r="G4" s="94"/>
    </row>
    <row r="5" spans="1:7" s="8" customFormat="1" ht="30" customHeight="1">
      <c r="A5" s="9" t="s">
        <v>112</v>
      </c>
      <c r="B5" s="9" t="s">
        <v>113</v>
      </c>
      <c r="C5" s="95" t="s">
        <v>114</v>
      </c>
      <c r="D5" s="96"/>
      <c r="E5" s="96"/>
      <c r="F5" s="96"/>
      <c r="G5" s="97"/>
    </row>
    <row r="6" spans="1:7">
      <c r="A6" s="10">
        <v>1</v>
      </c>
      <c r="B6" s="11">
        <v>45085</v>
      </c>
      <c r="C6" s="81" t="s">
        <v>115</v>
      </c>
      <c r="D6" s="82"/>
      <c r="E6" s="82"/>
      <c r="F6" s="82"/>
      <c r="G6" s="83"/>
    </row>
  </sheetData>
  <mergeCells count="7">
    <mergeCell ref="C6:G6"/>
    <mergeCell ref="A1:A3"/>
    <mergeCell ref="B1:G1"/>
    <mergeCell ref="B2:G2"/>
    <mergeCell ref="B3:G3"/>
    <mergeCell ref="A4:G4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dilopez</dc:creator>
  <cp:keywords/>
  <dc:description/>
  <cp:lastModifiedBy>Paula Andrea Páez Ordoñez</cp:lastModifiedBy>
  <cp:revision/>
  <dcterms:created xsi:type="dcterms:W3CDTF">2012-05-28T16:55:28Z</dcterms:created>
  <dcterms:modified xsi:type="dcterms:W3CDTF">2023-11-22T20:16:11Z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2022-11-09T22:27:14Z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8d03fdde-b828-49d2-81fc-14e067311c45</vt:lpwstr>
  </property>
  <property fmtid="{D5CDD505-2E9C-101B-9397-08002B2CF9AE}" pid="8" name="MSIP_Label_1299739c-ad3d-4908-806e-4d91151a6e13_ContentBits">
    <vt:lpwstr>0</vt:lpwstr>
  </property>
</Properties>
</file>