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G:\workshops\data science\intro keysight\lab stuff\sampling\"/>
    </mc:Choice>
  </mc:AlternateContent>
  <xr:revisionPtr revIDLastSave="0" documentId="13_ncr:1_{33F4395E-C7B3-4D6D-B24C-7490849CDC3A}" xr6:coauthVersionLast="45" xr6:coauthVersionMax="45" xr10:uidLastSave="{00000000-0000-0000-0000-000000000000}"/>
  <bookViews>
    <workbookView xWindow="-98" yWindow="-98" windowWidth="28996" windowHeight="15796" activeTab="1" xr2:uid="{7AEA783B-C211-424F-BAF3-3483286F842B}"/>
  </bookViews>
  <sheets>
    <sheet name="Laptop company - initial" sheetId="1" r:id="rId1"/>
    <sheet name="Laptop company - final" sheetId="3" r:id="rId2"/>
  </sheets>
  <definedNames>
    <definedName name="_xlnm._FilterDatabase" localSheetId="1" hidden="1">'Laptop company - final'!$B$6:$D$46</definedName>
    <definedName name="_xlnm._FilterDatabase" localSheetId="0" hidden="1">'Laptop company - initial'!$B$6:$D$46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 i="3" l="1"/>
  <c r="H37" i="3"/>
  <c r="H35" i="3"/>
  <c r="I33" i="3"/>
  <c r="H31" i="3"/>
  <c r="H29" i="3"/>
  <c r="H27" i="3"/>
  <c r="H24" i="3"/>
  <c r="H22" i="3"/>
  <c r="H20" i="3"/>
  <c r="H14" i="3"/>
  <c r="H12" i="3"/>
  <c r="H10" i="3"/>
  <c r="H8" i="3"/>
</calcChain>
</file>

<file path=xl/sharedStrings.xml><?xml version="1.0" encoding="utf-8"?>
<sst xmlns="http://schemas.openxmlformats.org/spreadsheetml/2006/main" count="126" uniqueCount="25">
  <si>
    <t>Student number</t>
  </si>
  <si>
    <t>Price of current laptop</t>
  </si>
  <si>
    <t>Preference for premium branded speakers</t>
  </si>
  <si>
    <t>Yes</t>
  </si>
  <si>
    <t>No</t>
  </si>
  <si>
    <t>A marketing manager for a laptop company wants to know the average laptop price that an MBA degree student owns and whether these students are willing to pay extra for premium branded speakers. The marketing analyst has collected data of 40 randomly selected MBA students. Use the data below to find 99% confidence interval estimates for mean laptop price and proportion of students willing to pay extra for premium speakers.</t>
  </si>
  <si>
    <t>Sample Size</t>
  </si>
  <si>
    <t>Mean Price</t>
  </si>
  <si>
    <t>Sample Standard Deviation</t>
  </si>
  <si>
    <t>Std. dev. Of Sample means</t>
  </si>
  <si>
    <t>Degrees of freedom</t>
  </si>
  <si>
    <t>t value</t>
  </si>
  <si>
    <t>Lower boundary</t>
  </si>
  <si>
    <t>Upper Boundary</t>
  </si>
  <si>
    <t>Sample proportion</t>
  </si>
  <si>
    <t>Std. dev of proportion</t>
  </si>
  <si>
    <t>Confidence interval</t>
  </si>
  <si>
    <t>Z-value</t>
  </si>
  <si>
    <t>Upper boundary</t>
  </si>
  <si>
    <t>Results</t>
  </si>
  <si>
    <t>CLT check</t>
  </si>
  <si>
    <t>CLT check [np &gt; 5 and n(1-p) &gt; 5]</t>
  </si>
  <si>
    <t>Confidence Level</t>
  </si>
  <si>
    <t xml:space="preserve">99% confident that mean price of laptop for MBA students lies between 51484 and 64133 </t>
  </si>
  <si>
    <t xml:space="preserve">99% confident that the proportion of students who prefer premium speakers lies between 45.5% to 84.4%.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</si>
</sst>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0"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ECF7-EA06-4BB2-94BB-028803908F33}">
  <dimension ref="B1:G46"/>
  <sheetViews>
    <sheetView topLeftCell="B28" zoomScale="175" zoomScaleNormal="175" workbookViewId="0">
      <selection activeCell="G17" sqref="G17"/>
    </sheetView>
  </sheetViews>
  <sheetFormatPr defaultRowHeight="14.25" x14ac:dyDescent="0.45"/>
  <cols>
    <col min="2" max="2" width="15.86328125" customWidth="1"/>
    <col min="3" max="3" width="26.6640625" customWidth="1"/>
    <col min="4" max="4" width="45.6640625" customWidth="1"/>
    <col min="7" max="7" width="23.1328125" bestFit="1" customWidth="1"/>
  </cols>
  <sheetData>
    <row r="1" spans="2:7" ht="14.65" thickBot="1" x14ac:dyDescent="0.5"/>
    <row r="2" spans="2:7" ht="24.6" customHeight="1" x14ac:dyDescent="0.45">
      <c r="B2" s="10" t="s">
        <v>5</v>
      </c>
      <c r="C2" s="11"/>
      <c r="D2" s="12"/>
    </row>
    <row r="3" spans="2:7" ht="24.6" customHeight="1" x14ac:dyDescent="0.45">
      <c r="B3" s="13"/>
      <c r="C3" s="14"/>
      <c r="D3" s="15"/>
    </row>
    <row r="4" spans="2:7" ht="25.8" customHeight="1" thickBot="1" x14ac:dyDescent="0.5">
      <c r="B4" s="16"/>
      <c r="C4" s="17"/>
      <c r="D4" s="18"/>
    </row>
    <row r="5" spans="2:7" ht="14.65" thickBot="1" x14ac:dyDescent="0.5"/>
    <row r="6" spans="2:7" x14ac:dyDescent="0.45">
      <c r="B6" s="2" t="s">
        <v>0</v>
      </c>
      <c r="C6" s="3" t="s">
        <v>1</v>
      </c>
      <c r="D6" s="4" t="s">
        <v>2</v>
      </c>
      <c r="G6" t="s">
        <v>6</v>
      </c>
    </row>
    <row r="7" spans="2:7" x14ac:dyDescent="0.45">
      <c r="B7" s="5">
        <v>1</v>
      </c>
      <c r="C7" s="1">
        <v>65531</v>
      </c>
      <c r="D7" s="6" t="s">
        <v>3</v>
      </c>
    </row>
    <row r="8" spans="2:7" x14ac:dyDescent="0.45">
      <c r="B8" s="5">
        <v>2</v>
      </c>
      <c r="C8" s="1">
        <v>39940</v>
      </c>
      <c r="D8" s="6" t="s">
        <v>4</v>
      </c>
      <c r="G8" t="s">
        <v>7</v>
      </c>
    </row>
    <row r="9" spans="2:7" x14ac:dyDescent="0.45">
      <c r="B9" s="5">
        <v>3</v>
      </c>
      <c r="C9" s="1">
        <v>74595</v>
      </c>
      <c r="D9" s="6" t="s">
        <v>3</v>
      </c>
    </row>
    <row r="10" spans="2:7" x14ac:dyDescent="0.45">
      <c r="B10" s="5">
        <v>4</v>
      </c>
      <c r="C10" s="1">
        <v>57625</v>
      </c>
      <c r="D10" s="6" t="s">
        <v>3</v>
      </c>
      <c r="G10" t="s">
        <v>8</v>
      </c>
    </row>
    <row r="11" spans="2:7" x14ac:dyDescent="0.45">
      <c r="B11" s="5">
        <v>5</v>
      </c>
      <c r="C11" s="1">
        <v>85432</v>
      </c>
      <c r="D11" s="6" t="s">
        <v>3</v>
      </c>
    </row>
    <row r="12" spans="2:7" x14ac:dyDescent="0.45">
      <c r="B12" s="5">
        <v>6</v>
      </c>
      <c r="C12" s="1">
        <v>71319</v>
      </c>
      <c r="D12" s="6" t="s">
        <v>3</v>
      </c>
      <c r="G12" t="s">
        <v>9</v>
      </c>
    </row>
    <row r="13" spans="2:7" x14ac:dyDescent="0.45">
      <c r="B13" s="5">
        <v>7</v>
      </c>
      <c r="C13" s="1">
        <v>50693</v>
      </c>
      <c r="D13" s="6" t="s">
        <v>3</v>
      </c>
    </row>
    <row r="14" spans="2:7" x14ac:dyDescent="0.45">
      <c r="B14" s="5">
        <v>8</v>
      </c>
      <c r="C14" s="1">
        <v>63600</v>
      </c>
      <c r="D14" s="6" t="s">
        <v>3</v>
      </c>
      <c r="G14" t="s">
        <v>20</v>
      </c>
    </row>
    <row r="15" spans="2:7" x14ac:dyDescent="0.45">
      <c r="B15" s="5">
        <v>9</v>
      </c>
      <c r="C15" s="1">
        <v>41628</v>
      </c>
      <c r="D15" s="6" t="s">
        <v>3</v>
      </c>
    </row>
    <row r="16" spans="2:7" x14ac:dyDescent="0.45">
      <c r="B16" s="5">
        <v>10</v>
      </c>
      <c r="C16" s="1">
        <v>61631</v>
      </c>
      <c r="D16" s="6" t="s">
        <v>3</v>
      </c>
      <c r="G16" t="s">
        <v>22</v>
      </c>
    </row>
    <row r="17" spans="2:7" x14ac:dyDescent="0.45">
      <c r="B17" s="5">
        <v>11</v>
      </c>
      <c r="C17" s="1">
        <v>68799</v>
      </c>
      <c r="D17" s="6" t="s">
        <v>3</v>
      </c>
    </row>
    <row r="18" spans="2:7" x14ac:dyDescent="0.45">
      <c r="B18" s="5">
        <v>12</v>
      </c>
      <c r="C18" s="1">
        <v>64670</v>
      </c>
      <c r="D18" s="6" t="s">
        <v>4</v>
      </c>
      <c r="G18" t="s">
        <v>10</v>
      </c>
    </row>
    <row r="19" spans="2:7" x14ac:dyDescent="0.45">
      <c r="B19" s="5">
        <v>13</v>
      </c>
      <c r="C19" s="1">
        <v>70627</v>
      </c>
      <c r="D19" s="6" t="s">
        <v>3</v>
      </c>
    </row>
    <row r="20" spans="2:7" x14ac:dyDescent="0.45">
      <c r="B20" s="5">
        <v>14</v>
      </c>
      <c r="C20" s="1">
        <v>58463</v>
      </c>
      <c r="D20" s="6" t="s">
        <v>3</v>
      </c>
      <c r="G20" t="s">
        <v>11</v>
      </c>
    </row>
    <row r="21" spans="2:7" x14ac:dyDescent="0.45">
      <c r="B21" s="5">
        <v>15</v>
      </c>
      <c r="C21" s="1">
        <v>79414</v>
      </c>
      <c r="D21" s="6" t="s">
        <v>4</v>
      </c>
    </row>
    <row r="22" spans="2:7" x14ac:dyDescent="0.45">
      <c r="B22" s="5">
        <v>16</v>
      </c>
      <c r="C22" s="1">
        <v>52939</v>
      </c>
      <c r="D22" s="6" t="s">
        <v>3</v>
      </c>
      <c r="G22" t="s">
        <v>12</v>
      </c>
    </row>
    <row r="23" spans="2:7" x14ac:dyDescent="0.45">
      <c r="B23" s="5">
        <v>17</v>
      </c>
      <c r="C23" s="1">
        <v>32481</v>
      </c>
      <c r="D23" s="6" t="s">
        <v>4</v>
      </c>
    </row>
    <row r="24" spans="2:7" x14ac:dyDescent="0.45">
      <c r="B24" s="5">
        <v>18</v>
      </c>
      <c r="C24" s="1">
        <v>48688</v>
      </c>
      <c r="D24" s="6" t="s">
        <v>4</v>
      </c>
      <c r="G24" t="s">
        <v>13</v>
      </c>
    </row>
    <row r="25" spans="2:7" x14ac:dyDescent="0.45">
      <c r="B25" s="5">
        <v>19</v>
      </c>
      <c r="C25" s="1">
        <v>51517</v>
      </c>
      <c r="D25" s="6" t="s">
        <v>4</v>
      </c>
    </row>
    <row r="26" spans="2:7" x14ac:dyDescent="0.45">
      <c r="B26" s="5">
        <v>20</v>
      </c>
      <c r="C26" s="1">
        <v>38416</v>
      </c>
      <c r="D26" s="6" t="s">
        <v>4</v>
      </c>
    </row>
    <row r="27" spans="2:7" x14ac:dyDescent="0.45">
      <c r="B27" s="5">
        <v>21</v>
      </c>
      <c r="C27" s="1">
        <v>65645</v>
      </c>
      <c r="D27" s="6" t="s">
        <v>4</v>
      </c>
      <c r="G27" t="s">
        <v>14</v>
      </c>
    </row>
    <row r="28" spans="2:7" x14ac:dyDescent="0.45">
      <c r="B28" s="5">
        <v>22</v>
      </c>
      <c r="C28" s="1">
        <v>65692</v>
      </c>
      <c r="D28" s="6" t="s">
        <v>3</v>
      </c>
    </row>
    <row r="29" spans="2:7" x14ac:dyDescent="0.45">
      <c r="B29" s="5">
        <v>23</v>
      </c>
      <c r="C29" s="1">
        <v>48736</v>
      </c>
      <c r="D29" s="6" t="s">
        <v>3</v>
      </c>
      <c r="G29" t="s">
        <v>15</v>
      </c>
    </row>
    <row r="30" spans="2:7" x14ac:dyDescent="0.45">
      <c r="B30" s="5">
        <v>24</v>
      </c>
      <c r="C30" s="1">
        <v>62643</v>
      </c>
      <c r="D30" s="6" t="s">
        <v>4</v>
      </c>
    </row>
    <row r="31" spans="2:7" x14ac:dyDescent="0.45">
      <c r="B31" s="5">
        <v>25</v>
      </c>
      <c r="C31" s="1">
        <v>55137</v>
      </c>
      <c r="D31" s="6" t="s">
        <v>3</v>
      </c>
      <c r="G31" t="s">
        <v>21</v>
      </c>
    </row>
    <row r="32" spans="2:7" x14ac:dyDescent="0.45">
      <c r="B32" s="5">
        <v>26</v>
      </c>
      <c r="C32" s="1">
        <v>45342</v>
      </c>
      <c r="D32" s="6" t="s">
        <v>4</v>
      </c>
    </row>
    <row r="33" spans="2:7" x14ac:dyDescent="0.45">
      <c r="B33" s="5">
        <v>27</v>
      </c>
      <c r="C33" s="1">
        <v>52409</v>
      </c>
      <c r="D33" s="6" t="s">
        <v>4</v>
      </c>
      <c r="G33" t="s">
        <v>16</v>
      </c>
    </row>
    <row r="34" spans="2:7" x14ac:dyDescent="0.45">
      <c r="B34" s="5">
        <v>28</v>
      </c>
      <c r="C34" s="1">
        <v>33054</v>
      </c>
      <c r="D34" s="6" t="s">
        <v>3</v>
      </c>
    </row>
    <row r="35" spans="2:7" x14ac:dyDescent="0.45">
      <c r="B35" s="5">
        <v>29</v>
      </c>
      <c r="C35" s="1">
        <v>41506</v>
      </c>
      <c r="D35" s="6" t="s">
        <v>3</v>
      </c>
      <c r="G35" t="s">
        <v>17</v>
      </c>
    </row>
    <row r="36" spans="2:7" x14ac:dyDescent="0.45">
      <c r="B36" s="5">
        <v>30</v>
      </c>
      <c r="C36" s="1">
        <v>61464</v>
      </c>
      <c r="D36" s="6" t="s">
        <v>3</v>
      </c>
    </row>
    <row r="37" spans="2:7" x14ac:dyDescent="0.45">
      <c r="B37" s="5">
        <v>31</v>
      </c>
      <c r="C37" s="1">
        <v>45314</v>
      </c>
      <c r="D37" s="6" t="s">
        <v>3</v>
      </c>
      <c r="G37" t="s">
        <v>12</v>
      </c>
    </row>
    <row r="38" spans="2:7" x14ac:dyDescent="0.45">
      <c r="B38" s="5">
        <v>32</v>
      </c>
      <c r="C38" s="1">
        <v>33278</v>
      </c>
      <c r="D38" s="6" t="s">
        <v>4</v>
      </c>
    </row>
    <row r="39" spans="2:7" x14ac:dyDescent="0.45">
      <c r="B39" s="5">
        <v>33</v>
      </c>
      <c r="C39" s="1">
        <v>35205</v>
      </c>
      <c r="D39" s="6" t="s">
        <v>3</v>
      </c>
      <c r="G39" t="s">
        <v>18</v>
      </c>
    </row>
    <row r="40" spans="2:7" x14ac:dyDescent="0.45">
      <c r="B40" s="5">
        <v>34</v>
      </c>
      <c r="C40" s="1">
        <v>56716</v>
      </c>
      <c r="D40" s="6" t="s">
        <v>3</v>
      </c>
    </row>
    <row r="41" spans="2:7" x14ac:dyDescent="0.45">
      <c r="B41" s="5">
        <v>35</v>
      </c>
      <c r="C41" s="1">
        <v>85895</v>
      </c>
      <c r="D41" s="6" t="s">
        <v>3</v>
      </c>
    </row>
    <row r="42" spans="2:7" x14ac:dyDescent="0.45">
      <c r="B42" s="5">
        <v>36</v>
      </c>
      <c r="C42" s="1">
        <v>64079</v>
      </c>
      <c r="D42" s="6" t="s">
        <v>4</v>
      </c>
      <c r="G42" t="s">
        <v>19</v>
      </c>
    </row>
    <row r="43" spans="2:7" x14ac:dyDescent="0.45">
      <c r="B43" s="5">
        <v>37</v>
      </c>
      <c r="C43" s="1">
        <v>86927</v>
      </c>
      <c r="D43" s="6" t="s">
        <v>3</v>
      </c>
    </row>
    <row r="44" spans="2:7" x14ac:dyDescent="0.45">
      <c r="B44" s="5">
        <v>38</v>
      </c>
      <c r="C44" s="1">
        <v>63130</v>
      </c>
      <c r="D44" s="6" t="s">
        <v>3</v>
      </c>
    </row>
    <row r="45" spans="2:7" x14ac:dyDescent="0.45">
      <c r="B45" s="5">
        <v>39</v>
      </c>
      <c r="C45" s="1">
        <v>57280</v>
      </c>
      <c r="D45" s="6" t="s">
        <v>4</v>
      </c>
    </row>
    <row r="46" spans="2:7" ht="14.65" thickBot="1" x14ac:dyDescent="0.5">
      <c r="B46" s="7">
        <v>40</v>
      </c>
      <c r="C46" s="8">
        <v>74891</v>
      </c>
      <c r="D46" s="9" t="s">
        <v>3</v>
      </c>
    </row>
  </sheetData>
  <autoFilter ref="B6:D46" xr:uid="{973869DD-D12A-4030-9D01-85FE37F437AD}">
    <sortState xmlns:xlrd2="http://schemas.microsoft.com/office/spreadsheetml/2017/richdata2" ref="B7:D46">
      <sortCondition ref="B6:B46"/>
    </sortState>
  </autoFilter>
  <mergeCells count="1">
    <mergeCell ref="B2:D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0604-49CA-4975-AB22-4D00B5B080A3}">
  <dimension ref="B1:I46"/>
  <sheetViews>
    <sheetView tabSelected="1" topLeftCell="E26" zoomScale="175" zoomScaleNormal="175" workbookViewId="0">
      <selection activeCell="G46" sqref="G46"/>
    </sheetView>
  </sheetViews>
  <sheetFormatPr defaultRowHeight="14.25" x14ac:dyDescent="0.45"/>
  <cols>
    <col min="2" max="2" width="15.86328125" customWidth="1"/>
    <col min="3" max="3" width="26.6640625" customWidth="1"/>
    <col min="4" max="4" width="45.6640625" customWidth="1"/>
    <col min="7" max="7" width="27.6640625" customWidth="1"/>
  </cols>
  <sheetData>
    <row r="1" spans="2:8" ht="14.65" thickBot="1" x14ac:dyDescent="0.5"/>
    <row r="2" spans="2:8" ht="24.6" customHeight="1" x14ac:dyDescent="0.45">
      <c r="B2" s="10" t="s">
        <v>5</v>
      </c>
      <c r="C2" s="11"/>
      <c r="D2" s="12"/>
    </row>
    <row r="3" spans="2:8" ht="24.6" customHeight="1" x14ac:dyDescent="0.45">
      <c r="B3" s="13"/>
      <c r="C3" s="14"/>
      <c r="D3" s="15"/>
    </row>
    <row r="4" spans="2:8" ht="25.8" customHeight="1" thickBot="1" x14ac:dyDescent="0.5">
      <c r="B4" s="16"/>
      <c r="C4" s="17"/>
      <c r="D4" s="18"/>
    </row>
    <row r="5" spans="2:8" ht="14.65" thickBot="1" x14ac:dyDescent="0.5"/>
    <row r="6" spans="2:8" x14ac:dyDescent="0.45">
      <c r="B6" s="2" t="s">
        <v>0</v>
      </c>
      <c r="C6" s="3" t="s">
        <v>1</v>
      </c>
      <c r="D6" s="4" t="s">
        <v>2</v>
      </c>
      <c r="G6" t="s">
        <v>6</v>
      </c>
      <c r="H6">
        <v>40</v>
      </c>
    </row>
    <row r="7" spans="2:8" x14ac:dyDescent="0.45">
      <c r="B7" s="5">
        <v>1</v>
      </c>
      <c r="C7" s="1">
        <v>65531</v>
      </c>
      <c r="D7" s="6" t="s">
        <v>3</v>
      </c>
    </row>
    <row r="8" spans="2:8" x14ac:dyDescent="0.45">
      <c r="B8" s="5">
        <v>2</v>
      </c>
      <c r="C8" s="1">
        <v>39940</v>
      </c>
      <c r="D8" s="6" t="s">
        <v>4</v>
      </c>
      <c r="G8" t="s">
        <v>7</v>
      </c>
      <c r="H8">
        <f>AVERAGE(C7:C46)</f>
        <v>57808.775000000001</v>
      </c>
    </row>
    <row r="9" spans="2:8" x14ac:dyDescent="0.45">
      <c r="B9" s="5">
        <v>3</v>
      </c>
      <c r="C9" s="1">
        <v>74595</v>
      </c>
      <c r="D9" s="6" t="s">
        <v>3</v>
      </c>
    </row>
    <row r="10" spans="2:8" x14ac:dyDescent="0.45">
      <c r="B10" s="5">
        <v>4</v>
      </c>
      <c r="C10" s="1">
        <v>57625</v>
      </c>
      <c r="D10" s="6" t="s">
        <v>3</v>
      </c>
      <c r="G10" t="s">
        <v>8</v>
      </c>
      <c r="H10">
        <f>_xlfn.STDEV.S(C7:C46)</f>
        <v>14771.480932800107</v>
      </c>
    </row>
    <row r="11" spans="2:8" x14ac:dyDescent="0.45">
      <c r="B11" s="5">
        <v>5</v>
      </c>
      <c r="C11" s="1">
        <v>85432</v>
      </c>
      <c r="D11" s="6" t="s">
        <v>3</v>
      </c>
    </row>
    <row r="12" spans="2:8" x14ac:dyDescent="0.45">
      <c r="B12" s="5">
        <v>6</v>
      </c>
      <c r="C12" s="1">
        <v>71319</v>
      </c>
      <c r="D12" s="6" t="s">
        <v>3</v>
      </c>
      <c r="G12" t="s">
        <v>9</v>
      </c>
      <c r="H12">
        <f>H10/SQRT(H6)</f>
        <v>2335.5762080698473</v>
      </c>
    </row>
    <row r="13" spans="2:8" x14ac:dyDescent="0.45">
      <c r="B13" s="5">
        <v>7</v>
      </c>
      <c r="C13" s="1">
        <v>50693</v>
      </c>
      <c r="D13" s="6" t="s">
        <v>3</v>
      </c>
    </row>
    <row r="14" spans="2:8" x14ac:dyDescent="0.45">
      <c r="B14" s="5">
        <v>8</v>
      </c>
      <c r="C14" s="1">
        <v>63600</v>
      </c>
      <c r="D14" s="6" t="s">
        <v>3</v>
      </c>
      <c r="G14" t="s">
        <v>20</v>
      </c>
      <c r="H14" t="str">
        <f>IF(H6&gt;30,"pass")</f>
        <v>pass</v>
      </c>
    </row>
    <row r="15" spans="2:8" x14ac:dyDescent="0.45">
      <c r="B15" s="5">
        <v>9</v>
      </c>
      <c r="C15" s="1">
        <v>41628</v>
      </c>
      <c r="D15" s="6" t="s">
        <v>3</v>
      </c>
    </row>
    <row r="16" spans="2:8" x14ac:dyDescent="0.45">
      <c r="B16" s="5">
        <v>10</v>
      </c>
      <c r="C16" s="1">
        <v>61631</v>
      </c>
      <c r="D16" s="6" t="s">
        <v>3</v>
      </c>
      <c r="G16" t="s">
        <v>22</v>
      </c>
      <c r="H16">
        <v>0.99</v>
      </c>
    </row>
    <row r="17" spans="2:8" x14ac:dyDescent="0.45">
      <c r="B17" s="5">
        <v>11</v>
      </c>
      <c r="C17" s="1">
        <v>68799</v>
      </c>
      <c r="D17" s="6" t="s">
        <v>3</v>
      </c>
    </row>
    <row r="18" spans="2:8" x14ac:dyDescent="0.45">
      <c r="B18" s="5">
        <v>12</v>
      </c>
      <c r="C18" s="1">
        <v>64670</v>
      </c>
      <c r="D18" s="6" t="s">
        <v>4</v>
      </c>
      <c r="G18" t="s">
        <v>10</v>
      </c>
      <c r="H18">
        <v>39</v>
      </c>
    </row>
    <row r="19" spans="2:8" x14ac:dyDescent="0.45">
      <c r="B19" s="5">
        <v>13</v>
      </c>
      <c r="C19" s="1">
        <v>70627</v>
      </c>
      <c r="D19" s="6" t="s">
        <v>3</v>
      </c>
    </row>
    <row r="20" spans="2:8" x14ac:dyDescent="0.45">
      <c r="B20" s="5">
        <v>14</v>
      </c>
      <c r="C20" s="1">
        <v>58463</v>
      </c>
      <c r="D20" s="6" t="s">
        <v>3</v>
      </c>
      <c r="G20" t="s">
        <v>11</v>
      </c>
      <c r="H20">
        <f>_xlfn.T.INV.2T(1-H16, H18)</f>
        <v>2.7079131835176615</v>
      </c>
    </row>
    <row r="21" spans="2:8" x14ac:dyDescent="0.45">
      <c r="B21" s="5">
        <v>15</v>
      </c>
      <c r="C21" s="1">
        <v>79414</v>
      </c>
      <c r="D21" s="6" t="s">
        <v>4</v>
      </c>
    </row>
    <row r="22" spans="2:8" x14ac:dyDescent="0.45">
      <c r="B22" s="5">
        <v>16</v>
      </c>
      <c r="C22" s="1">
        <v>52939</v>
      </c>
      <c r="D22" s="6" t="s">
        <v>3</v>
      </c>
      <c r="G22" t="s">
        <v>12</v>
      </c>
      <c r="H22">
        <f>H8-(H20*H12)</f>
        <v>51484.237395057469</v>
      </c>
    </row>
    <row r="23" spans="2:8" x14ac:dyDescent="0.45">
      <c r="B23" s="5">
        <v>17</v>
      </c>
      <c r="C23" s="1">
        <v>32481</v>
      </c>
      <c r="D23" s="6" t="s">
        <v>4</v>
      </c>
    </row>
    <row r="24" spans="2:8" x14ac:dyDescent="0.45">
      <c r="B24" s="5">
        <v>18</v>
      </c>
      <c r="C24" s="1">
        <v>48688</v>
      </c>
      <c r="D24" s="6" t="s">
        <v>4</v>
      </c>
      <c r="G24" t="s">
        <v>13</v>
      </c>
      <c r="H24">
        <f>H8+(H20*H12)</f>
        <v>64133.312604942534</v>
      </c>
    </row>
    <row r="25" spans="2:8" x14ac:dyDescent="0.45">
      <c r="B25" s="5">
        <v>19</v>
      </c>
      <c r="C25" s="1">
        <v>51517</v>
      </c>
      <c r="D25" s="6" t="s">
        <v>4</v>
      </c>
    </row>
    <row r="26" spans="2:8" x14ac:dyDescent="0.45">
      <c r="B26" s="5">
        <v>20</v>
      </c>
      <c r="C26" s="1">
        <v>38416</v>
      </c>
      <c r="D26" s="6" t="s">
        <v>4</v>
      </c>
    </row>
    <row r="27" spans="2:8" x14ac:dyDescent="0.45">
      <c r="B27" s="5">
        <v>21</v>
      </c>
      <c r="C27" s="1">
        <v>65645</v>
      </c>
      <c r="D27" s="6" t="s">
        <v>4</v>
      </c>
      <c r="G27" t="s">
        <v>14</v>
      </c>
      <c r="H27">
        <f>COUNTIF(D7:D46,"Yes")/40</f>
        <v>0.65</v>
      </c>
    </row>
    <row r="28" spans="2:8" x14ac:dyDescent="0.45">
      <c r="B28" s="5">
        <v>22</v>
      </c>
      <c r="C28" s="1">
        <v>65692</v>
      </c>
      <c r="D28" s="6" t="s">
        <v>3</v>
      </c>
    </row>
    <row r="29" spans="2:8" x14ac:dyDescent="0.45">
      <c r="B29" s="5">
        <v>23</v>
      </c>
      <c r="C29" s="1">
        <v>48736</v>
      </c>
      <c r="D29" s="6" t="s">
        <v>3</v>
      </c>
      <c r="G29" t="s">
        <v>15</v>
      </c>
      <c r="H29">
        <f>SQRT(H27*(1-H27)/40)</f>
        <v>7.5415515644991785E-2</v>
      </c>
    </row>
    <row r="30" spans="2:8" x14ac:dyDescent="0.45">
      <c r="B30" s="5">
        <v>24</v>
      </c>
      <c r="C30" s="1">
        <v>62643</v>
      </c>
      <c r="D30" s="6" t="s">
        <v>4</v>
      </c>
    </row>
    <row r="31" spans="2:8" x14ac:dyDescent="0.45">
      <c r="B31" s="5">
        <v>25</v>
      </c>
      <c r="C31" s="1">
        <v>55137</v>
      </c>
      <c r="D31" s="6" t="s">
        <v>3</v>
      </c>
      <c r="G31" t="s">
        <v>21</v>
      </c>
      <c r="H31" t="str">
        <f>IF(AND((H6*H27)&gt;5, (H6*(1-H27)) &gt; 5), "Pass", "Fail")</f>
        <v>Pass</v>
      </c>
    </row>
    <row r="32" spans="2:8" x14ac:dyDescent="0.45">
      <c r="B32" s="5">
        <v>26</v>
      </c>
      <c r="C32" s="1">
        <v>45342</v>
      </c>
      <c r="D32" s="6" t="s">
        <v>4</v>
      </c>
    </row>
    <row r="33" spans="2:9" x14ac:dyDescent="0.45">
      <c r="B33" s="5">
        <v>27</v>
      </c>
      <c r="C33" s="1">
        <v>52409</v>
      </c>
      <c r="D33" s="6" t="s">
        <v>4</v>
      </c>
      <c r="G33" t="s">
        <v>16</v>
      </c>
      <c r="H33">
        <v>0.99</v>
      </c>
      <c r="I33">
        <f>(1-H33)/2</f>
        <v>5.0000000000000044E-3</v>
      </c>
    </row>
    <row r="34" spans="2:9" x14ac:dyDescent="0.45">
      <c r="B34" s="5">
        <v>28</v>
      </c>
      <c r="C34" s="1">
        <v>33054</v>
      </c>
      <c r="D34" s="6" t="s">
        <v>3</v>
      </c>
    </row>
    <row r="35" spans="2:9" x14ac:dyDescent="0.45">
      <c r="B35" s="5">
        <v>29</v>
      </c>
      <c r="C35" s="1">
        <v>41506</v>
      </c>
      <c r="D35" s="6" t="s">
        <v>3</v>
      </c>
      <c r="G35" t="s">
        <v>17</v>
      </c>
      <c r="H35">
        <f>_xlfn.NORM.S.INV(1-I33)</f>
        <v>2.5758293035488999</v>
      </c>
    </row>
    <row r="36" spans="2:9" x14ac:dyDescent="0.45">
      <c r="B36" s="5">
        <v>30</v>
      </c>
      <c r="C36" s="1">
        <v>61464</v>
      </c>
      <c r="D36" s="6" t="s">
        <v>3</v>
      </c>
    </row>
    <row r="37" spans="2:9" x14ac:dyDescent="0.45">
      <c r="B37" s="5">
        <v>31</v>
      </c>
      <c r="C37" s="1">
        <v>45314</v>
      </c>
      <c r="D37" s="6" t="s">
        <v>3</v>
      </c>
      <c r="G37" t="s">
        <v>12</v>
      </c>
      <c r="H37">
        <f>H27-(H35*H29)</f>
        <v>0.45574250485937967</v>
      </c>
    </row>
    <row r="38" spans="2:9" x14ac:dyDescent="0.45">
      <c r="B38" s="5">
        <v>32</v>
      </c>
      <c r="C38" s="1">
        <v>33278</v>
      </c>
      <c r="D38" s="6" t="s">
        <v>4</v>
      </c>
    </row>
    <row r="39" spans="2:9" x14ac:dyDescent="0.45">
      <c r="B39" s="5">
        <v>33</v>
      </c>
      <c r="C39" s="1">
        <v>35205</v>
      </c>
      <c r="D39" s="6" t="s">
        <v>3</v>
      </c>
      <c r="G39" t="s">
        <v>18</v>
      </c>
      <c r="H39">
        <f>H27+(H35*H29)</f>
        <v>0.84425749514062032</v>
      </c>
    </row>
    <row r="40" spans="2:9" x14ac:dyDescent="0.45">
      <c r="B40" s="5">
        <v>34</v>
      </c>
      <c r="C40" s="1">
        <v>56716</v>
      </c>
      <c r="D40" s="6" t="s">
        <v>3</v>
      </c>
    </row>
    <row r="41" spans="2:9" x14ac:dyDescent="0.45">
      <c r="B41" s="5">
        <v>35</v>
      </c>
      <c r="C41" s="1">
        <v>85895</v>
      </c>
      <c r="D41" s="6" t="s">
        <v>3</v>
      </c>
    </row>
    <row r="42" spans="2:9" x14ac:dyDescent="0.45">
      <c r="B42" s="5">
        <v>36</v>
      </c>
      <c r="C42" s="1">
        <v>64079</v>
      </c>
      <c r="D42" s="6" t="s">
        <v>4</v>
      </c>
      <c r="G42" t="s">
        <v>19</v>
      </c>
    </row>
    <row r="43" spans="2:9" x14ac:dyDescent="0.45">
      <c r="B43" s="5">
        <v>37</v>
      </c>
      <c r="C43" s="1">
        <v>86927</v>
      </c>
      <c r="D43" s="6" t="s">
        <v>3</v>
      </c>
      <c r="G43" s="19" t="s">
        <v>23</v>
      </c>
    </row>
    <row r="44" spans="2:9" x14ac:dyDescent="0.45">
      <c r="B44" s="5">
        <v>38</v>
      </c>
      <c r="C44" s="1">
        <v>63130</v>
      </c>
      <c r="D44" s="6" t="s">
        <v>3</v>
      </c>
      <c r="G44" s="19" t="s">
        <v>24</v>
      </c>
    </row>
    <row r="45" spans="2:9" x14ac:dyDescent="0.45">
      <c r="B45" s="5">
        <v>39</v>
      </c>
      <c r="C45" s="1">
        <v>57280</v>
      </c>
      <c r="D45" s="6" t="s">
        <v>4</v>
      </c>
    </row>
    <row r="46" spans="2:9" ht="14.65" thickBot="1" x14ac:dyDescent="0.5">
      <c r="B46" s="7">
        <v>40</v>
      </c>
      <c r="C46" s="8">
        <v>74891</v>
      </c>
      <c r="D46" s="9" t="s">
        <v>3</v>
      </c>
    </row>
  </sheetData>
  <autoFilter ref="B6:D46" xr:uid="{973869DD-D12A-4030-9D01-85FE37F437AD}">
    <sortState xmlns:xlrd2="http://schemas.microsoft.com/office/spreadsheetml/2017/richdata2" ref="B7:D46">
      <sortCondition ref="B6:B46"/>
    </sortState>
  </autoFilter>
  <mergeCells count="1">
    <mergeCell ref="B2: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Laptop company - initial</vt:lpstr>
      <vt:lpstr>Laptop company -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User</cp:lastModifiedBy>
  <dcterms:created xsi:type="dcterms:W3CDTF">2021-08-18T19:07:59Z</dcterms:created>
  <dcterms:modified xsi:type="dcterms:W3CDTF">2023-08-13T02:32:11Z</dcterms:modified>
</cp:coreProperties>
</file>