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>
    <mc:Choice Requires="x15">
      <x15ac:absPath xmlns:x15ac="http://schemas.microsoft.com/office/spreadsheetml/2010/11/ac" url="C:\Alkosto\everis-app-web-selenium-java-master\"/>
    </mc:Choice>
  </mc:AlternateContent>
  <xr:revisionPtr revIDLastSave="0" documentId="13_ncr:1_{927945E0-D5F5-47CF-996F-7AB9B2A06891}" xr6:coauthVersionLast="47" xr6:coauthVersionMax="47" xr10:uidLastSave="{00000000-0000-0000-0000-000000000000}"/>
  <bookViews>
    <workbookView xWindow="-120" yWindow="-120" windowWidth="29040" windowHeight="15750" firstSheet="10" activeTab="14" xr2:uid="{CC8ABF11-AA2D-4D04-8197-1986786B13BF}"/>
  </bookViews>
  <sheets>
    <sheet name="Resumen" sheetId="3" r:id="rId1"/>
    <sheet name="ServiceCloud" sheetId="2" r:id="rId2"/>
    <sheet name="Indicadores de ejecucion" sheetId="5" r:id="rId3"/>
    <sheet name="inicioSesionExitoso" sheetId="15" r:id="rId4"/>
    <sheet name="inicioSesionFallido" sheetId="14" r:id="rId5"/>
    <sheet name="CreacionCuentaAliados" sheetId="4" r:id="rId6"/>
    <sheet name="CreacionCuentaEmpresa" sheetId="6" r:id="rId7"/>
    <sheet name="CreacionCuentaPersonas" sheetId="7" r:id="rId8"/>
    <sheet name="cuentaExistente" sheetId="13" r:id="rId9"/>
    <sheet name="creaCuentaDesdeCasos" sheetId="16" r:id="rId10"/>
    <sheet name="CreacionCasoFelicitaciones" sheetId="8" r:id="rId11"/>
    <sheet name="CreacionCasoInformacion" sheetId="9" r:id="rId12"/>
    <sheet name="creacionCasoQueja" sheetId="10" r:id="rId13"/>
    <sheet name="creacionCasoSolicitud" sheetId="11" r:id="rId14"/>
    <sheet name="creacionCasoSugerencia" sheetId="12" r:id="rId15"/>
  </sheets>
  <definedNames>
    <definedName name="_xlnm._FilterDatabase" localSheetId="6" hidden="1">CreacionCuentaEmpresa!$A$1:$E$16</definedName>
  </definedName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5" l="1"/>
  <c r="F16" i="5"/>
  <c r="E16" i="5"/>
  <c r="D16" i="5"/>
  <c r="C16" i="5"/>
  <c r="G15" i="5"/>
  <c r="F15" i="5"/>
  <c r="E15" i="5"/>
  <c r="D15" i="5"/>
  <c r="C15" i="5"/>
  <c r="G14" i="5"/>
  <c r="F14" i="5"/>
  <c r="E14" i="5"/>
  <c r="D14" i="5"/>
  <c r="C14" i="5"/>
  <c r="G13" i="5"/>
  <c r="F13" i="5"/>
  <c r="E13" i="5"/>
  <c r="D13" i="5"/>
  <c r="C13" i="5"/>
  <c r="G12" i="5"/>
  <c r="F12" i="5"/>
  <c r="E12" i="5"/>
  <c r="D12" i="5"/>
  <c r="C12" i="5"/>
  <c r="F8" i="5"/>
  <c r="F6" i="5"/>
  <c r="F5" i="5"/>
  <c r="F9" i="5"/>
  <c r="F10" i="5"/>
  <c r="F11" i="5"/>
  <c r="G11" i="5"/>
  <c r="E11" i="5"/>
  <c r="D11" i="5"/>
  <c r="C11" i="5"/>
  <c r="G10" i="5"/>
  <c r="E10" i="5"/>
  <c r="D10" i="5"/>
  <c r="C10" i="5"/>
  <c r="G9" i="5"/>
  <c r="E9" i="5"/>
  <c r="C9" i="5"/>
  <c r="D9" i="5"/>
  <c r="G6" i="5"/>
  <c r="E6" i="5"/>
  <c r="D6" i="5"/>
  <c r="C6" i="5"/>
  <c r="G5" i="5"/>
  <c r="E5" i="5"/>
  <c r="D5" i="5"/>
  <c r="C5" i="5"/>
  <c r="C13" i="2"/>
  <c r="D4" i="2"/>
  <c r="D5" i="2"/>
  <c r="D6" i="2"/>
  <c r="D8" i="2"/>
  <c r="D9" i="2"/>
  <c r="D10" i="2"/>
  <c r="D11" i="2"/>
  <c r="D12" i="2"/>
  <c r="E8" i="5"/>
  <c r="E7" i="5"/>
  <c r="D8" i="5"/>
  <c r="D7" i="5"/>
  <c r="G8" i="5"/>
  <c r="G7" i="5"/>
  <c r="F7" i="5"/>
  <c r="C7" i="5"/>
  <c r="C8" i="5"/>
  <c r="D15" i="2"/>
  <c r="D14" i="2"/>
  <c r="C16" i="2"/>
  <c r="D3" i="2"/>
  <c r="D13" i="2" l="1"/>
  <c r="C17" i="2"/>
  <c r="G5" i="3" s="1"/>
  <c r="G7" i="3" s="1"/>
  <c r="D16" i="2"/>
  <c r="D17" i="2" l="1"/>
  <c r="H5" i="3" s="1"/>
  <c r="H7" i="3" s="1"/>
  <c r="I5" i="3" l="1"/>
  <c r="I7" i="3" s="1"/>
</calcChain>
</file>

<file path=xl/sharedStrings.xml><?xml version="1.0" encoding="utf-8"?>
<sst xmlns="http://schemas.openxmlformats.org/spreadsheetml/2006/main" count="223" uniqueCount="96">
  <si>
    <t>Se busca una cuenta y si no existe se crea una tipo Empresa</t>
  </si>
  <si>
    <t>Se busca una cuenta y si no existe se crea una tipoPersona Natural</t>
  </si>
  <si>
    <t>Se busca una cuenta y si no existe se crea una tipocuenta aliados</t>
  </si>
  <si>
    <t>Se busca una cuenta, si existe ingresamos a la cuenta y devolvemos el tipo de cuenta</t>
  </si>
  <si>
    <t>FLUJO:</t>
  </si>
  <si>
    <t>RESULTADO</t>
  </si>
  <si>
    <t>CASO DE NEGOCIO</t>
  </si>
  <si>
    <t>AUTOMATIZADO</t>
  </si>
  <si>
    <t>COBERTURA</t>
  </si>
  <si>
    <t>Exitoso</t>
  </si>
  <si>
    <t>COBERTURA EXITOSO</t>
  </si>
  <si>
    <t>No Exitoso</t>
  </si>
  <si>
    <t>COBERTURA NO EXITOSA</t>
  </si>
  <si>
    <t>CASOS TOTALES</t>
  </si>
  <si>
    <t>Login Correcto</t>
  </si>
  <si>
    <t>Login Incorrecto devuelve que fue incorrecto</t>
  </si>
  <si>
    <t>Mapa de Cobertura E2E</t>
  </si>
  <si>
    <t>Canal</t>
  </si>
  <si>
    <t>Nº de Flujos Totales</t>
  </si>
  <si>
    <t>Pendiente Total (%)</t>
  </si>
  <si>
    <t>Cobertura Total(%)</t>
  </si>
  <si>
    <t>Estabilización</t>
  </si>
  <si>
    <t>Completada</t>
  </si>
  <si>
    <t>TOTAL</t>
  </si>
  <si>
    <t>ServiceCloud</t>
  </si>
  <si>
    <t>FieldService</t>
  </si>
  <si>
    <t>Si</t>
  </si>
  <si>
    <t>No</t>
  </si>
  <si>
    <t>Service Cloud</t>
  </si>
  <si>
    <t>Features</t>
  </si>
  <si>
    <t>CreacionCuentaAliados</t>
  </si>
  <si>
    <t>CreacionCuentaEmpresa</t>
  </si>
  <si>
    <t>Tiempo</t>
  </si>
  <si>
    <t>Resultado</t>
  </si>
  <si>
    <t>Ejecuciones</t>
  </si>
  <si>
    <t>Exitosos</t>
  </si>
  <si>
    <t>Fallidos</t>
  </si>
  <si>
    <t>TiempoMayor(ms)</t>
  </si>
  <si>
    <t>TiempoMenor(ms)</t>
  </si>
  <si>
    <t>Escenario</t>
  </si>
  <si>
    <t>Indicadores de ejecución</t>
  </si>
  <si>
    <t>Fecha</t>
  </si>
  <si>
    <t>ruta</t>
  </si>
  <si>
    <t>CreacionCasoFelicitaciones</t>
  </si>
  <si>
    <t>CreacionCasoInformacion</t>
  </si>
  <si>
    <t>Se crea caso felicitaciones</t>
  </si>
  <si>
    <t>CreacionCasoQueja</t>
  </si>
  <si>
    <t>CreacionCasoSolicitud</t>
  </si>
  <si>
    <t>CreacionCasoSugerencia</t>
  </si>
  <si>
    <t>Se crea caso informacion</t>
  </si>
  <si>
    <t>Se crea caso solicitud</t>
  </si>
  <si>
    <t>Se crea caso queja</t>
  </si>
  <si>
    <t>Se crea caso sugerencia</t>
  </si>
  <si>
    <t>Crea Cuenta desde la creacion de casos</t>
  </si>
  <si>
    <t>inicioSesionExitoso</t>
  </si>
  <si>
    <t>inicioSesionFallido</t>
  </si>
  <si>
    <t>cuentaExistente</t>
  </si>
  <si>
    <t>creaCuentaDesdeCasos</t>
  </si>
  <si>
    <t>PASSED</t>
  </si>
  <si>
    <t>C:\Alkosto\everis-app-web-selenium-java-master\reportes\indicadores\30.11.22_15.16.11</t>
  </si>
  <si>
    <t>CreacionCuentaPersonas</t>
  </si>
  <si>
    <t>C:\Alkosto\everis-app-web-selenium-java-master\reportes\indicadores\30.11.22_15.28.04</t>
  </si>
  <si>
    <t>creacionCasoSugerencia</t>
  </si>
  <si>
    <t>C:\Alkosto\everis-app-web-selenium-java-master\reportes\indicadores\30.11.22_15.29.50</t>
  </si>
  <si>
    <t>creacionCasoSolicitud</t>
  </si>
  <si>
    <t>C:\Alkosto\everis-app-web-selenium-java-master\reportes\indicadores\30.11.22_15.31.39</t>
  </si>
  <si>
    <t>creacionCasoQueja</t>
  </si>
  <si>
    <t>C:\Alkosto\everis-app-web-selenium-java-master\reportes\indicadores\30.11.22_15.35.37</t>
  </si>
  <si>
    <t>C:\Alkosto\everis-app-web-selenium-java-master\reportes\indicadores\01.12.22_08.31.36</t>
  </si>
  <si>
    <t>C:\Alkosto\everis-app-web-selenium-java-master\reportes\indicadores\01.12.22_08.46.10</t>
  </si>
  <si>
    <t>C:\Alkosto\everis-app-web-selenium-java-master\reportes\indicadores\01.12.22_08.48.26</t>
  </si>
  <si>
    <t>C:\Alkosto\everis-app-web-selenium-java-master\reportes\indicadores\01.12.22_08.53.16</t>
  </si>
  <si>
    <t>C:\Alkosto\everis-app-web-selenium-java-master\reportes\indicadores\01.12.22_08.57.43</t>
  </si>
  <si>
    <t>C:\Alkosto\everis-app-web-selenium-java-master\reportes\indicadores\01.12.22_09.00.34</t>
  </si>
  <si>
    <t>C:\Alkosto\everis-app-web-selenium-java-master\reportes\indicadores\01.12.22_09.04.16</t>
  </si>
  <si>
    <t>C:\Alkosto\everis-app-web-selenium-java-master\reportes\indicadores\01.12.22_09.06.29</t>
  </si>
  <si>
    <t>C:\Alkosto\everis-app-web-selenium-java-master\reportes\indicadores\01.12.22_09.11.31</t>
  </si>
  <si>
    <t>C:\Alkosto\everis-app-web-selenium-java-master\reportes\indicadores\01.12.22_09.16.59</t>
  </si>
  <si>
    <t>C:\Alkosto\everis-app-web-selenium-java-master\reportes\indicadores\01.12.22_09.19.41</t>
  </si>
  <si>
    <t>C:\Alkosto\everis-app-web-selenium-java-master\reportes\indicadores\01.12.22_09.52.04</t>
  </si>
  <si>
    <t>C:\Alkosto\everis-app-web-selenium-java-master\reportes\indicadores\01.12.22_09.57.19</t>
  </si>
  <si>
    <t>C:\Alkosto\everis-app-web-selenium-java-master\reportes\indicadores\01.12.22_09.59.15</t>
  </si>
  <si>
    <t>C:\Alkosto\everis-app-web-selenium-java-master\reportes\indicadores\01.12.22_10.00.19</t>
  </si>
  <si>
    <t>C:\Alkosto\everis-app-web-selenium-java-master\reportes\indicadores\01.12.22_10.01.51</t>
  </si>
  <si>
    <t>FAILED</t>
  </si>
  <si>
    <t>C:\Alkosto\everis-app-web-selenium-java-master\reportes\indicadores\01.12.22_10.03.43</t>
  </si>
  <si>
    <t>C:\Alkosto\everis-app-web-selenium-java-master\reportes\indicadores\01.12.22_10.05.24</t>
  </si>
  <si>
    <t>C:\Alkosto\everis-app-web-selenium-java-master\reportes\indicadores\01.12.22_10.07.14</t>
  </si>
  <si>
    <t>C:\Alkosto\everis-app-web-selenium-java-master\reportes\indicadores\01.12.22_10.08.49</t>
  </si>
  <si>
    <t>C:\Alkosto\everis-app-web-selenium-java-master\reportes\indicadores\01.12.22_10.10.34</t>
  </si>
  <si>
    <t>C:\Alkosto\everis-app-web-selenium-java-master\reportes\indicadores\01.12.22_10.12.45</t>
  </si>
  <si>
    <t>C:\Alkosto\everis-app-web-selenium-java-master\reportes\indicadores\01.12.22_10.14.32</t>
  </si>
  <si>
    <t>C:\Alkosto\everis-app-web-selenium-java-master\reportes\indicadores\01.12.22_10.17.39</t>
  </si>
  <si>
    <t>C:\Alkosto\everis-app-web-selenium-java-master\reportes\indicadores\01.12.22_10.20.53</t>
  </si>
  <si>
    <t>C:\Alkosto\everis-app-web-selenium-java-master\reportes\indicadores\01.12.22_10.23.01</t>
  </si>
  <si>
    <t>C:\Alkosto\everis-app-web-selenium-java-master\reportes\indicadores\01.12.22_10.24.54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</si>
</sst>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/m/yy"/>
  </numFmts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24"/>
      <color rgb="FFFFFFFF"/>
      <name val="Calibri"/>
      <family val="2"/>
      <scheme val="minor"/>
    </font>
    <font>
      <sz val="11"/>
      <color rgb="FF444444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3" fillId="2" borderId="4" xfId="0" applyFont="1" applyFill="1" applyBorder="1"/>
    <xf numFmtId="0" fontId="0" fillId="0" borderId="4" xfId="0" applyBorder="1"/>
    <xf numFmtId="0" fontId="2" fillId="0" borderId="4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0" borderId="0" xfId="0" applyFont="1" applyAlignment="1">
      <alignment vertical="center"/>
    </xf>
    <xf numFmtId="9" fontId="2" fillId="3" borderId="5" xfId="0" applyNumberFormat="1" applyFont="1" applyFill="1" applyBorder="1"/>
    <xf numFmtId="9" fontId="2" fillId="0" borderId="4" xfId="0" applyNumberFormat="1" applyFont="1" applyBorder="1"/>
    <xf numFmtId="0" fontId="1" fillId="4" borderId="4" xfId="0" applyFont="1" applyFill="1" applyBorder="1"/>
    <xf numFmtId="0" fontId="1" fillId="4" borderId="10" xfId="0" applyFont="1" applyFill="1" applyBorder="1"/>
    <xf numFmtId="0" fontId="2" fillId="5" borderId="4" xfId="0" applyFont="1" applyFill="1" applyBorder="1" applyAlignment="1">
      <alignment horizontal="right"/>
    </xf>
    <xf numFmtId="0" fontId="2" fillId="4" borderId="4" xfId="0" applyFont="1" applyFill="1" applyBorder="1" applyAlignment="1">
      <alignment vertical="center"/>
    </xf>
    <xf numFmtId="9" fontId="2" fillId="6" borderId="4" xfId="0" applyNumberFormat="1" applyFont="1" applyFill="1" applyBorder="1"/>
    <xf numFmtId="9" fontId="2" fillId="5" borderId="4" xfId="0" applyNumberFormat="1" applyFont="1" applyFill="1" applyBorder="1"/>
    <xf numFmtId="0" fontId="5" fillId="0" borderId="0" xfId="0" applyFont="1"/>
    <xf numFmtId="9" fontId="2" fillId="7" borderId="4" xfId="0" applyNumberFormat="1" applyFont="1" applyFill="1" applyBorder="1"/>
    <xf numFmtId="0" fontId="0" fillId="8" borderId="4" xfId="0" applyFill="1" applyBorder="1"/>
    <xf numFmtId="0" fontId="0" fillId="8" borderId="11" xfId="0" applyFill="1" applyBorder="1"/>
    <xf numFmtId="14" fontId="0" fillId="0" borderId="0" xfId="0" applyNumberFormat="1"/>
    <xf numFmtId="21" fontId="0" fillId="0" borderId="0" xfId="0" applyNumberFormat="1"/>
    <xf numFmtId="0" fontId="7" fillId="5" borderId="4" xfId="0" applyFont="1" applyFill="1" applyBorder="1"/>
    <xf numFmtId="0" fontId="7" fillId="5" borderId="9" xfId="0" applyFont="1" applyFill="1" applyBorder="1"/>
    <xf numFmtId="0" fontId="7" fillId="5" borderId="10" xfId="0" applyFont="1" applyFill="1" applyBorder="1"/>
    <xf numFmtId="0" fontId="7" fillId="0" borderId="0" xfId="0" applyFont="1"/>
    <xf numFmtId="14" fontId="7" fillId="0" borderId="0" xfId="0" applyNumberFormat="1" applyFont="1"/>
    <xf numFmtId="21" fontId="7" fillId="0" borderId="0" xfId="0" applyNumberFormat="1" applyFont="1"/>
    <xf numFmtId="20" fontId="0" fillId="0" borderId="0" xfId="0" applyNumberFormat="1"/>
    <xf numFmtId="164" fontId="0" fillId="0" borderId="0" xfId="0" applyNumberFormat="1"/>
    <xf numFmtId="0" fontId="0" fillId="9" borderId="4" xfId="0" applyFill="1" applyBorder="1"/>
    <xf numFmtId="0" fontId="5" fillId="9" borderId="4" xfId="0" applyFont="1" applyFill="1" applyBorder="1"/>
    <xf numFmtId="21" fontId="7" fillId="9" borderId="4" xfId="0" applyNumberFormat="1" applyFont="1" applyFill="1" applyBorder="1"/>
    <xf numFmtId="21" fontId="0" fillId="9" borderId="4" xfId="0" applyNumberFormat="1" applyFill="1" applyBorder="1"/>
    <xf numFmtId="0" fontId="2" fillId="9" borderId="4" xfId="0" applyFont="1" applyFill="1" applyBorder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0" fontId="0" fillId="0" borderId="11" xfId="0" applyFill="1" applyBorder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  <xf numFmtId="165" fontId="0" fillId="0" borderId="0" xfId="0" applyNumberFormat="true"/>
    <xf numFmtId="21" fontId="0" fillId="0" borderId="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F200-623A-47D0-9A9E-DB31DAF93DB0}">
  <dimension ref="F3:J7"/>
  <sheetViews>
    <sheetView workbookViewId="0">
      <selection activeCell="G5" sqref="G5"/>
    </sheetView>
  </sheetViews>
  <sheetFormatPr baseColWidth="10" defaultRowHeight="15" x14ac:dyDescent="0.25"/>
  <cols>
    <col min="6" max="6" bestFit="true" customWidth="true" width="12.42578125" collapsed="true"/>
    <col min="7" max="7" bestFit="true" customWidth="true" width="18.85546875" collapsed="true"/>
    <col min="8" max="8" bestFit="true" customWidth="true" width="18.5703125" collapsed="true"/>
    <col min="9" max="9" bestFit="true" customWidth="true" width="18.140625" collapsed="true"/>
    <col min="10" max="10" customWidth="true" width="19.140625" collapsed="true"/>
  </cols>
  <sheetData>
    <row r="3" spans="6:10" ht="31.5" x14ac:dyDescent="0.25">
      <c r="F3" s="95" t="s">
        <v>16</v>
      </c>
      <c r="G3" s="96"/>
      <c r="H3" s="96"/>
      <c r="I3" s="96"/>
      <c r="J3" s="97"/>
    </row>
    <row r="4" spans="6:10" ht="15.75" x14ac:dyDescent="0.25">
      <c r="F4" s="13" t="s">
        <v>17</v>
      </c>
      <c r="G4" s="13" t="s">
        <v>18</v>
      </c>
      <c r="H4" s="13" t="s">
        <v>19</v>
      </c>
      <c r="I4" s="13" t="s">
        <v>20</v>
      </c>
      <c r="J4" s="14" t="s">
        <v>21</v>
      </c>
    </row>
    <row r="5" spans="6:10" ht="15.75" x14ac:dyDescent="0.25">
      <c r="F5" s="7" t="s">
        <v>24</v>
      </c>
      <c r="G5" s="19">
        <f>ServiceCloud!C17</f>
        <v>12</v>
      </c>
      <c r="H5" s="12">
        <f>1-(ServiceCloud!D17)</f>
        <v>0</v>
      </c>
      <c r="I5" s="12">
        <f>ServiceCloud!D17</f>
        <v>1</v>
      </c>
      <c r="J5" s="15" t="s">
        <v>22</v>
      </c>
    </row>
    <row r="6" spans="6:10" ht="15.75" x14ac:dyDescent="0.25">
      <c r="F6" s="7" t="s">
        <v>25</v>
      </c>
      <c r="G6" s="7">
        <v>0</v>
      </c>
      <c r="H6" s="12">
        <v>0</v>
      </c>
      <c r="I6" s="12">
        <v>0</v>
      </c>
      <c r="J6" s="15" t="s">
        <v>22</v>
      </c>
    </row>
    <row r="7" spans="6:10" ht="15.75" x14ac:dyDescent="0.25">
      <c r="F7" s="16" t="s">
        <v>23</v>
      </c>
      <c r="G7" s="16">
        <f>SUM(G5:G6)</f>
        <v>12</v>
      </c>
      <c r="H7" s="17">
        <f>SUM(H5:H6)</f>
        <v>0</v>
      </c>
      <c r="I7" s="18">
        <f>SUM(I5:I6)/2</f>
        <v>0.5</v>
      </c>
      <c r="J7" s="3"/>
    </row>
  </sheetData>
  <mergeCells count="1">
    <mergeCell ref="F3:J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7C11-8059-4516-AEFD-2AA57D4205D1}">
  <dimension ref="A1:E13"/>
  <sheetViews>
    <sheetView workbookViewId="0">
      <selection activeCell="A3" sqref="A3:XFD3"/>
    </sheetView>
  </sheetViews>
  <sheetFormatPr baseColWidth="10" defaultRowHeight="15" x14ac:dyDescent="0.25"/>
  <cols>
    <col min="1" max="1" customWidth="true" width="30.7109375" collapsed="true"/>
    <col min="5" max="5" customWidth="true" width="84.28515625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57</v>
      </c>
      <c r="B2" s="59">
        <v>44895.645306481485</v>
      </c>
      <c r="C2" s="60">
        <v>44895.000791342594</v>
      </c>
      <c r="D2" s="28" t="s">
        <v>58</v>
      </c>
      <c r="E2" s="28" t="s">
        <v>61</v>
      </c>
    </row>
    <row r="3" spans="1:5" x14ac:dyDescent="0.25">
      <c r="A3" s="28" t="s">
        <v>57</v>
      </c>
      <c r="B3" s="83">
        <v>44896.378895034723</v>
      </c>
      <c r="C3" s="84">
        <v>44896.000906550929</v>
      </c>
      <c r="D3" s="28" t="s">
        <v>58</v>
      </c>
      <c r="E3" s="28" t="s">
        <v>74</v>
      </c>
    </row>
    <row r="4" spans="1:5" x14ac:dyDescent="0.25">
      <c r="A4" s="28" t="s">
        <v>57</v>
      </c>
      <c r="B4" s="117" t="n">
        <v>44896.42498065972</v>
      </c>
      <c r="C4" s="118" t="n">
        <v>44896.00093760416</v>
      </c>
      <c r="D4" s="28" t="s">
        <v>58</v>
      </c>
      <c r="E4" s="28" t="s">
        <v>89</v>
      </c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2C50-8006-4482-89FC-B707702EBA26}">
  <dimension ref="A1:E28"/>
  <sheetViews>
    <sheetView workbookViewId="0">
      <selection activeCell="A4" sqref="A4:XFD4"/>
    </sheetView>
  </sheetViews>
  <sheetFormatPr baseColWidth="10" defaultRowHeight="15" x14ac:dyDescent="0.25"/>
  <cols>
    <col min="1" max="1" customWidth="true" width="39.0" collapsed="true"/>
    <col min="2" max="2" customWidth="true" width="39.85546875" collapsed="true"/>
    <col min="3" max="3" customWidth="true" width="28.28515625" collapsed="true"/>
    <col min="5" max="5" customWidth="true" width="91.85546875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43</v>
      </c>
      <c r="B2" s="75">
        <v>44896.367934490743</v>
      </c>
      <c r="C2" s="76">
        <v>44896.000927604167</v>
      </c>
      <c r="D2" s="28" t="s">
        <v>58</v>
      </c>
      <c r="E2" s="28" t="s">
        <v>70</v>
      </c>
    </row>
    <row r="3" spans="1:5" x14ac:dyDescent="0.25">
      <c r="A3" s="28" t="s">
        <v>43</v>
      </c>
      <c r="B3" s="85">
        <v>44896.380396793982</v>
      </c>
      <c r="C3" s="86">
        <v>44896.000847256946</v>
      </c>
      <c r="D3" s="28" t="s">
        <v>58</v>
      </c>
      <c r="E3" s="28" t="s">
        <v>75</v>
      </c>
    </row>
    <row r="4" spans="1:5" x14ac:dyDescent="0.25">
      <c r="A4" s="28" t="s">
        <v>43</v>
      </c>
      <c r="B4" s="89">
        <v>44896.387699155093</v>
      </c>
      <c r="C4" s="90">
        <v>44896.000879606479</v>
      </c>
      <c r="D4" s="28" t="s">
        <v>58</v>
      </c>
      <c r="E4" s="28" t="s">
        <v>77</v>
      </c>
    </row>
    <row r="5" spans="1:5" x14ac:dyDescent="0.25">
      <c r="A5" s="28" t="s">
        <v>43</v>
      </c>
      <c r="B5" s="129" t="n">
        <v>44896.4347787963</v>
      </c>
      <c r="C5" s="130" t="n">
        <v>44896.00080618056</v>
      </c>
      <c r="D5" s="28" t="s">
        <v>58</v>
      </c>
      <c r="E5" s="28" t="s">
        <v>95</v>
      </c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B16" s="38"/>
      <c r="C16" s="39"/>
    </row>
    <row r="17" spans="2:3" x14ac:dyDescent="0.25">
      <c r="B17" s="38"/>
      <c r="C17" s="39"/>
    </row>
    <row r="18" spans="2:3" x14ac:dyDescent="0.25">
      <c r="B18" s="38"/>
      <c r="C18" s="39"/>
    </row>
    <row r="19" spans="2:3" x14ac:dyDescent="0.25">
      <c r="B19" s="38"/>
      <c r="C19" s="39"/>
    </row>
    <row r="20" spans="2:3" x14ac:dyDescent="0.25">
      <c r="B20" s="38"/>
      <c r="C20" s="39"/>
    </row>
    <row r="21" spans="2:3" x14ac:dyDescent="0.25">
      <c r="B21" s="38"/>
      <c r="C21" s="39"/>
    </row>
    <row r="22" spans="2:3" x14ac:dyDescent="0.25">
      <c r="B22" s="38"/>
      <c r="C22" s="39"/>
    </row>
    <row r="23" spans="2:3" x14ac:dyDescent="0.25">
      <c r="B23" s="38"/>
      <c r="C23" s="39"/>
    </row>
    <row r="24" spans="2:3" x14ac:dyDescent="0.25">
      <c r="B24" s="38"/>
      <c r="C24" s="39"/>
    </row>
    <row r="25" spans="2:3" x14ac:dyDescent="0.25">
      <c r="B25" s="38"/>
      <c r="C25" s="39"/>
    </row>
    <row r="26" spans="2:3" x14ac:dyDescent="0.25">
      <c r="B26" s="38"/>
      <c r="C26" s="39"/>
    </row>
    <row r="27" spans="2:3" x14ac:dyDescent="0.25">
      <c r="B27" s="38"/>
      <c r="C27" s="39"/>
    </row>
    <row r="28" spans="2:3" x14ac:dyDescent="0.25">
      <c r="B28" s="38"/>
      <c r="C28" s="39"/>
    </row>
  </sheetData>
  <phoneticPr fontId="6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96CB-0EB1-42DF-9E74-36B105845987}">
  <dimension ref="A1:E34"/>
  <sheetViews>
    <sheetView workbookViewId="0">
      <selection activeCell="A3" sqref="A3:XFD3"/>
    </sheetView>
  </sheetViews>
  <sheetFormatPr baseColWidth="10" defaultRowHeight="15" x14ac:dyDescent="0.25"/>
  <cols>
    <col min="1" max="1" customWidth="true" width="44.140625" collapsed="true"/>
    <col min="2" max="2" customWidth="true" width="28.5703125" collapsed="true"/>
    <col min="5" max="5" customWidth="true" width="88.5703125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44</v>
      </c>
      <c r="B2" s="65">
        <v>44895.650510613428</v>
      </c>
      <c r="C2" s="66">
        <v>44895.000761944444</v>
      </c>
      <c r="D2" s="28" t="s">
        <v>58</v>
      </c>
      <c r="E2" s="28" t="s">
        <v>67</v>
      </c>
    </row>
    <row r="3" spans="1:5" x14ac:dyDescent="0.25">
      <c r="A3" s="28" t="s">
        <v>44</v>
      </c>
      <c r="B3" s="77">
        <v>44896.371305879627</v>
      </c>
      <c r="C3" s="78">
        <v>44896.0009587963</v>
      </c>
      <c r="D3" s="28" t="s">
        <v>58</v>
      </c>
      <c r="E3" s="28" t="s">
        <v>71</v>
      </c>
    </row>
    <row r="4" spans="1:5" x14ac:dyDescent="0.25">
      <c r="A4" s="28" t="s">
        <v>44</v>
      </c>
      <c r="B4" s="127" t="n">
        <v>44896.43353643519</v>
      </c>
      <c r="C4" s="128" t="n">
        <v>44896.000859988424</v>
      </c>
      <c r="D4" s="28" t="s">
        <v>58</v>
      </c>
      <c r="E4" s="28" t="s">
        <v>94</v>
      </c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2:3" x14ac:dyDescent="0.25">
      <c r="B17" s="40"/>
      <c r="C17" s="41"/>
    </row>
    <row r="18" spans="2:3" x14ac:dyDescent="0.25">
      <c r="B18" s="40"/>
      <c r="C18" s="41"/>
    </row>
    <row r="19" spans="2:3" x14ac:dyDescent="0.25">
      <c r="B19" s="40"/>
      <c r="C19" s="41"/>
    </row>
    <row r="20" spans="2:3" x14ac:dyDescent="0.25">
      <c r="B20" s="40"/>
      <c r="C20" s="41"/>
    </row>
    <row r="21" spans="2:3" x14ac:dyDescent="0.25">
      <c r="B21" s="40"/>
      <c r="C21" s="41"/>
    </row>
    <row r="22" spans="2:3" x14ac:dyDescent="0.25">
      <c r="B22" s="40"/>
      <c r="C22" s="41"/>
    </row>
    <row r="23" spans="2:3" x14ac:dyDescent="0.25">
      <c r="B23" s="40"/>
      <c r="C23" s="41"/>
    </row>
    <row r="24" spans="2:3" x14ac:dyDescent="0.25">
      <c r="B24" s="40"/>
      <c r="C24" s="41"/>
    </row>
    <row r="25" spans="2:3" x14ac:dyDescent="0.25">
      <c r="B25" s="40"/>
      <c r="C25" s="41"/>
    </row>
    <row r="26" spans="2:3" x14ac:dyDescent="0.25">
      <c r="B26" s="40"/>
      <c r="C26" s="41"/>
    </row>
    <row r="27" spans="2:3" x14ac:dyDescent="0.25">
      <c r="B27" s="40"/>
      <c r="C27" s="41"/>
    </row>
    <row r="28" spans="2:3" x14ac:dyDescent="0.25">
      <c r="B28" s="40"/>
      <c r="C28" s="41"/>
    </row>
    <row r="29" spans="2:3" x14ac:dyDescent="0.25">
      <c r="B29" s="40"/>
      <c r="C29" s="41"/>
    </row>
    <row r="30" spans="2:3" x14ac:dyDescent="0.25">
      <c r="B30" s="40"/>
      <c r="C30" s="41"/>
    </row>
    <row r="31" spans="2:3" x14ac:dyDescent="0.25">
      <c r="B31" s="40"/>
      <c r="C31" s="41"/>
    </row>
    <row r="32" spans="2:3" x14ac:dyDescent="0.25">
      <c r="B32" s="40"/>
      <c r="C32" s="41"/>
    </row>
    <row r="33" spans="2:3" x14ac:dyDescent="0.25">
      <c r="B33" s="40"/>
      <c r="C33" s="41"/>
    </row>
    <row r="34" spans="2:3" x14ac:dyDescent="0.25">
      <c r="B34" s="40"/>
      <c r="C34" s="41"/>
    </row>
  </sheetData>
  <phoneticPr fontId="6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75C9-AD9E-493F-9E18-B1F69B9E3651}">
  <dimension ref="A1:E28"/>
  <sheetViews>
    <sheetView workbookViewId="0">
      <selection activeCell="A3" sqref="A3:XFD3"/>
    </sheetView>
  </sheetViews>
  <sheetFormatPr baseColWidth="10" defaultRowHeight="15" x14ac:dyDescent="0.25"/>
  <cols>
    <col min="1" max="1" customWidth="true" width="19.7109375" collapsed="true"/>
    <col min="2" max="2" customWidth="true" width="44.42578125" collapsed="true"/>
    <col min="3" max="3" customWidth="true" width="13.0" collapsed="true"/>
    <col min="4" max="4" customWidth="true" width="29.140625" collapsed="true"/>
    <col min="5" max="5" customWidth="true" width="82.42578125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66</v>
      </c>
      <c r="B2" s="73">
        <v>44896.366354212965</v>
      </c>
      <c r="C2" s="74">
        <v>44896.00093332176</v>
      </c>
      <c r="D2" s="28" t="s">
        <v>58</v>
      </c>
      <c r="E2" s="28" t="s">
        <v>69</v>
      </c>
    </row>
    <row r="3" spans="1:5" x14ac:dyDescent="0.25">
      <c r="A3" s="28" t="s">
        <v>66</v>
      </c>
      <c r="B3" s="87">
        <v>44896.383961990738</v>
      </c>
      <c r="C3" s="88">
        <v>44896.000927743058</v>
      </c>
      <c r="D3" s="28" t="s">
        <v>58</v>
      </c>
      <c r="E3" s="28" t="s">
        <v>76</v>
      </c>
    </row>
    <row r="4" spans="1:5" x14ac:dyDescent="0.25">
      <c r="A4" s="28" t="s">
        <v>66</v>
      </c>
      <c r="B4" s="91">
        <v>44896.38962021991</v>
      </c>
      <c r="C4" s="92">
        <v>44896.000922928244</v>
      </c>
      <c r="D4" s="28" t="s">
        <v>58</v>
      </c>
      <c r="E4" s="28" t="s">
        <v>78</v>
      </c>
    </row>
    <row r="5" spans="1:5" x14ac:dyDescent="0.25">
      <c r="A5" s="28" t="s">
        <v>66</v>
      </c>
      <c r="B5" s="93">
        <v>44896.412131435187</v>
      </c>
      <c r="C5" s="94">
        <v>44896.000948923611</v>
      </c>
      <c r="D5" s="28" t="s">
        <v>58</v>
      </c>
      <c r="E5" s="28" t="s">
        <v>79</v>
      </c>
    </row>
    <row r="6" spans="1:5" x14ac:dyDescent="0.25">
      <c r="A6" s="28" t="s">
        <v>66</v>
      </c>
      <c r="B6" s="125" t="n">
        <v>44896.432136655094</v>
      </c>
      <c r="C6" s="126" t="n">
        <v>44896.00093681713</v>
      </c>
      <c r="D6" s="28" t="s">
        <v>58</v>
      </c>
      <c r="E6" s="28" t="s">
        <v>93</v>
      </c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B15" s="40"/>
      <c r="C15" s="41"/>
    </row>
    <row r="16" spans="1:5" x14ac:dyDescent="0.25">
      <c r="B16" s="40"/>
      <c r="C16" s="41"/>
    </row>
    <row r="17" spans="2:3" x14ac:dyDescent="0.25">
      <c r="B17" s="40"/>
      <c r="C17" s="41"/>
    </row>
    <row r="18" spans="2:3" x14ac:dyDescent="0.25">
      <c r="B18" s="40"/>
      <c r="C18" s="41"/>
    </row>
    <row r="19" spans="2:3" x14ac:dyDescent="0.25">
      <c r="B19" s="40"/>
      <c r="C19" s="41"/>
    </row>
    <row r="20" spans="2:3" x14ac:dyDescent="0.25">
      <c r="B20" s="40"/>
      <c r="C20" s="41"/>
    </row>
    <row r="21" spans="2:3" x14ac:dyDescent="0.25">
      <c r="B21" s="40"/>
      <c r="C21" s="41"/>
    </row>
    <row r="22" spans="2:3" x14ac:dyDescent="0.25">
      <c r="B22" s="40"/>
      <c r="C22" s="41"/>
    </row>
    <row r="23" spans="2:3" x14ac:dyDescent="0.25">
      <c r="B23" s="40"/>
      <c r="C23" s="41"/>
    </row>
    <row r="24" spans="2:3" x14ac:dyDescent="0.25">
      <c r="B24" s="40"/>
      <c r="C24" s="41"/>
    </row>
    <row r="25" spans="2:3" x14ac:dyDescent="0.25">
      <c r="B25" s="40"/>
      <c r="C25" s="41"/>
    </row>
    <row r="26" spans="2:3" x14ac:dyDescent="0.25">
      <c r="B26" s="40"/>
      <c r="C26" s="41"/>
    </row>
    <row r="27" spans="2:3" x14ac:dyDescent="0.25">
      <c r="B27" s="40"/>
      <c r="C27" s="41"/>
    </row>
    <row r="28" spans="2:3" x14ac:dyDescent="0.25">
      <c r="B28" s="40"/>
      <c r="C28" s="41"/>
    </row>
  </sheetData>
  <phoneticPr fontId="6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4948-357F-40F6-A41C-D62917141212}">
  <dimension ref="A1:E35"/>
  <sheetViews>
    <sheetView workbookViewId="0">
      <selection activeCell="A3" sqref="A3:XFD3"/>
    </sheetView>
  </sheetViews>
  <sheetFormatPr baseColWidth="10" defaultRowHeight="15" x14ac:dyDescent="0.25"/>
  <cols>
    <col min="1" max="1" customWidth="true" width="27.140625" collapsed="true"/>
    <col min="5" max="5" customWidth="true" width="82.28515625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64</v>
      </c>
      <c r="B2" s="63">
        <v>44895.64780835648</v>
      </c>
      <c r="C2" s="64">
        <v>44895.00081622685</v>
      </c>
      <c r="D2" s="28" t="s">
        <v>58</v>
      </c>
      <c r="E2" s="28" t="s">
        <v>65</v>
      </c>
    </row>
    <row r="3" spans="1:5" x14ac:dyDescent="0.25">
      <c r="A3" s="28" t="s">
        <v>64</v>
      </c>
      <c r="B3" s="79">
        <v>44896.374415358798</v>
      </c>
      <c r="C3" s="80">
        <v>44896.000977071759</v>
      </c>
      <c r="D3" s="28" t="s">
        <v>58</v>
      </c>
      <c r="E3" s="28" t="s">
        <v>72</v>
      </c>
    </row>
    <row r="4" spans="1:5" x14ac:dyDescent="0.25">
      <c r="A4" s="28" t="s">
        <v>64</v>
      </c>
      <c r="B4" s="121" t="n">
        <v>44896.427201493054</v>
      </c>
      <c r="C4" s="122" t="n">
        <v>44896.00039451389</v>
      </c>
      <c r="D4" s="28" t="s">
        <v>84</v>
      </c>
      <c r="E4" s="28" t="s">
        <v>91</v>
      </c>
    </row>
    <row r="5" spans="1:5" x14ac:dyDescent="0.25">
      <c r="A5" s="28" t="s">
        <v>64</v>
      </c>
      <c r="B5" s="123" t="n">
        <v>44896.42993957176</v>
      </c>
      <c r="C5" s="124" t="n">
        <v>44896.00099202546</v>
      </c>
      <c r="D5" s="28" t="s">
        <v>58</v>
      </c>
      <c r="E5" s="28" t="s">
        <v>92</v>
      </c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2:3" x14ac:dyDescent="0.25">
      <c r="B17" s="40"/>
      <c r="C17" s="41"/>
    </row>
    <row r="18" spans="2:3" x14ac:dyDescent="0.25">
      <c r="B18" s="40"/>
      <c r="C18" s="41"/>
    </row>
    <row r="19" spans="2:3" x14ac:dyDescent="0.25">
      <c r="B19" s="40"/>
      <c r="C19" s="41"/>
    </row>
    <row r="20" spans="2:3" x14ac:dyDescent="0.25">
      <c r="B20" s="40"/>
      <c r="C20" s="41"/>
    </row>
    <row r="21" spans="2:3" x14ac:dyDescent="0.25">
      <c r="B21" s="40"/>
      <c r="C21" s="41"/>
    </row>
    <row r="22" spans="2:3" x14ac:dyDescent="0.25">
      <c r="B22" s="40"/>
      <c r="C22" s="41"/>
    </row>
    <row r="23" spans="2:3" x14ac:dyDescent="0.25">
      <c r="B23" s="40"/>
      <c r="C23" s="41"/>
    </row>
    <row r="24" spans="2:3" x14ac:dyDescent="0.25">
      <c r="B24" s="40"/>
      <c r="C24" s="41"/>
    </row>
    <row r="25" spans="2:3" x14ac:dyDescent="0.25">
      <c r="B25" s="40"/>
      <c r="C25" s="41"/>
    </row>
    <row r="26" spans="2:3" x14ac:dyDescent="0.25">
      <c r="B26" s="40"/>
      <c r="C26" s="41"/>
    </row>
    <row r="27" spans="2:3" x14ac:dyDescent="0.25">
      <c r="B27" s="40"/>
      <c r="C27" s="41"/>
    </row>
    <row r="28" spans="2:3" x14ac:dyDescent="0.25">
      <c r="B28" s="40"/>
      <c r="C28" s="41"/>
    </row>
    <row r="29" spans="2:3" x14ac:dyDescent="0.25">
      <c r="B29" s="40"/>
      <c r="C29" s="41"/>
    </row>
    <row r="30" spans="2:3" x14ac:dyDescent="0.25">
      <c r="B30" s="40"/>
      <c r="C30" s="41"/>
    </row>
    <row r="31" spans="2:3" x14ac:dyDescent="0.25">
      <c r="B31" s="40"/>
      <c r="C31" s="41"/>
    </row>
    <row r="32" spans="2:3" x14ac:dyDescent="0.25">
      <c r="B32" s="40"/>
      <c r="C32" s="41"/>
    </row>
    <row r="33" spans="2:3" x14ac:dyDescent="0.25">
      <c r="B33" s="40"/>
      <c r="C33" s="41"/>
    </row>
    <row r="34" spans="2:3" x14ac:dyDescent="0.25">
      <c r="B34" s="40"/>
      <c r="C34" s="41"/>
    </row>
    <row r="35" spans="2:3" x14ac:dyDescent="0.25">
      <c r="B35" s="40"/>
      <c r="C35" s="41"/>
    </row>
  </sheetData>
  <phoneticPr fontId="6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BF217-BF6E-441B-AE01-3F0540C3AB75}">
  <dimension ref="A1:E56"/>
  <sheetViews>
    <sheetView tabSelected="1" workbookViewId="0">
      <selection activeCell="E27" sqref="E27"/>
    </sheetView>
  </sheetViews>
  <sheetFormatPr baseColWidth="10" defaultRowHeight="15" x14ac:dyDescent="0.25"/>
  <cols>
    <col min="1" max="1" customWidth="true" width="27.0" collapsed="true"/>
    <col min="5" max="5" customWidth="true" width="80.42578125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62</v>
      </c>
      <c r="B2" s="61">
        <v>44895.646562002315</v>
      </c>
      <c r="C2" s="62">
        <v>44895.000819166664</v>
      </c>
      <c r="D2" s="28" t="s">
        <v>58</v>
      </c>
      <c r="E2" s="28" t="s">
        <v>63</v>
      </c>
    </row>
    <row r="3" spans="1:5" x14ac:dyDescent="0.25">
      <c r="A3" s="28" t="s">
        <v>62</v>
      </c>
      <c r="B3" s="81">
        <v>44896.376240578706</v>
      </c>
      <c r="C3" s="82">
        <v>44896.000821585651</v>
      </c>
      <c r="D3" s="28" t="s">
        <v>58</v>
      </c>
      <c r="E3" s="28" t="s">
        <v>73</v>
      </c>
    </row>
    <row r="4" spans="1:5" x14ac:dyDescent="0.25">
      <c r="A4" s="28" t="s">
        <v>62</v>
      </c>
      <c r="B4" s="119" t="n">
        <v>44896.42636859954</v>
      </c>
      <c r="C4" s="120" t="n">
        <v>44896.00081993055</v>
      </c>
      <c r="D4" s="28" t="s">
        <v>58</v>
      </c>
      <c r="E4" s="28" t="s">
        <v>90</v>
      </c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B18" s="40"/>
      <c r="C18" s="41"/>
    </row>
    <row r="19" spans="1:5" x14ac:dyDescent="0.25">
      <c r="B19" s="40"/>
      <c r="C19" s="41"/>
    </row>
    <row r="20" spans="1:5" x14ac:dyDescent="0.25">
      <c r="B20" s="40"/>
      <c r="C20" s="41"/>
    </row>
    <row r="21" spans="1:5" x14ac:dyDescent="0.25">
      <c r="B21" s="40"/>
      <c r="C21" s="41"/>
    </row>
    <row r="22" spans="1:5" x14ac:dyDescent="0.25">
      <c r="B22" s="40"/>
      <c r="C22" s="41"/>
    </row>
    <row r="23" spans="1:5" x14ac:dyDescent="0.25">
      <c r="B23" s="40"/>
      <c r="C23" s="41"/>
    </row>
    <row r="24" spans="1:5" x14ac:dyDescent="0.25">
      <c r="B24" s="40"/>
      <c r="C24" s="41"/>
    </row>
    <row r="25" spans="1:5" x14ac:dyDescent="0.25">
      <c r="B25" s="40"/>
      <c r="C25" s="41"/>
    </row>
    <row r="26" spans="1:5" x14ac:dyDescent="0.25">
      <c r="B26" s="40"/>
      <c r="C26" s="41"/>
    </row>
    <row r="27" spans="1:5" x14ac:dyDescent="0.25">
      <c r="B27" s="40"/>
      <c r="C27" s="41"/>
    </row>
    <row r="28" spans="1:5" x14ac:dyDescent="0.25">
      <c r="B28" s="40"/>
      <c r="C28" s="41"/>
    </row>
    <row r="29" spans="1:5" x14ac:dyDescent="0.25">
      <c r="B29" s="40"/>
      <c r="C29" s="41"/>
    </row>
    <row r="30" spans="1:5" x14ac:dyDescent="0.25">
      <c r="B30" s="40"/>
      <c r="C30" s="41"/>
    </row>
    <row r="31" spans="1:5" x14ac:dyDescent="0.25">
      <c r="B31" s="40"/>
      <c r="C31" s="41"/>
    </row>
    <row r="32" spans="1:5" x14ac:dyDescent="0.25">
      <c r="B32" s="40"/>
      <c r="C32" s="41"/>
    </row>
    <row r="33" spans="2:3" x14ac:dyDescent="0.25">
      <c r="B33" s="40"/>
      <c r="C33" s="41"/>
    </row>
    <row r="34" spans="2:3" x14ac:dyDescent="0.25">
      <c r="B34" s="40"/>
      <c r="C34" s="41"/>
    </row>
    <row r="35" spans="2:3" x14ac:dyDescent="0.25">
      <c r="B35" s="40"/>
      <c r="C35" s="41"/>
    </row>
    <row r="36" spans="2:3" x14ac:dyDescent="0.25">
      <c r="B36" s="40"/>
      <c r="C36" s="41"/>
    </row>
    <row r="37" spans="2:3" x14ac:dyDescent="0.25">
      <c r="B37" s="40"/>
      <c r="C37" s="41"/>
    </row>
    <row r="38" spans="2:3" x14ac:dyDescent="0.25">
      <c r="B38" s="40"/>
      <c r="C38" s="41"/>
    </row>
    <row r="39" spans="2:3" x14ac:dyDescent="0.25">
      <c r="B39" s="40"/>
      <c r="C39" s="41"/>
    </row>
    <row r="40" spans="2:3" x14ac:dyDescent="0.25">
      <c r="B40" s="40"/>
      <c r="C40" s="41"/>
    </row>
    <row r="41" spans="2:3" x14ac:dyDescent="0.25">
      <c r="B41" s="40"/>
      <c r="C41" s="41"/>
    </row>
    <row r="42" spans="2:3" x14ac:dyDescent="0.25">
      <c r="B42" s="40"/>
      <c r="C42" s="41"/>
    </row>
    <row r="43" spans="2:3" x14ac:dyDescent="0.25">
      <c r="B43" s="40"/>
      <c r="C43" s="41"/>
    </row>
    <row r="44" spans="2:3" x14ac:dyDescent="0.25">
      <c r="B44" s="40"/>
      <c r="C44" s="41"/>
    </row>
    <row r="45" spans="2:3" x14ac:dyDescent="0.25">
      <c r="B45" s="40"/>
      <c r="C45" s="41"/>
    </row>
    <row r="46" spans="2:3" x14ac:dyDescent="0.25">
      <c r="B46" s="40"/>
      <c r="C46" s="41"/>
    </row>
    <row r="47" spans="2:3" x14ac:dyDescent="0.25">
      <c r="B47" s="40"/>
      <c r="C47" s="41"/>
    </row>
    <row r="48" spans="2:3" x14ac:dyDescent="0.25">
      <c r="B48" s="40"/>
      <c r="C48" s="41"/>
    </row>
    <row r="49" spans="2:3" x14ac:dyDescent="0.25">
      <c r="B49" s="40"/>
      <c r="C49" s="41"/>
    </row>
    <row r="50" spans="2:3" x14ac:dyDescent="0.25">
      <c r="B50" s="40"/>
      <c r="C50" s="41"/>
    </row>
    <row r="51" spans="2:3" x14ac:dyDescent="0.25">
      <c r="B51" s="40"/>
      <c r="C51" s="41"/>
    </row>
    <row r="52" spans="2:3" x14ac:dyDescent="0.25">
      <c r="B52" s="40"/>
      <c r="C52" s="41"/>
    </row>
    <row r="53" spans="2:3" x14ac:dyDescent="0.25">
      <c r="B53" s="40"/>
      <c r="C53" s="41"/>
    </row>
    <row r="54" spans="2:3" x14ac:dyDescent="0.25">
      <c r="B54" s="40"/>
      <c r="C54" s="41"/>
    </row>
    <row r="55" spans="2:3" x14ac:dyDescent="0.25">
      <c r="B55" s="40"/>
      <c r="C55" s="41"/>
    </row>
    <row r="56" spans="2:3" x14ac:dyDescent="0.25">
      <c r="B56" s="40"/>
      <c r="C56" s="41"/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242B-CBFC-46E1-B24F-A7821E356ECB}">
  <dimension ref="A1:XFC19"/>
  <sheetViews>
    <sheetView workbookViewId="0">
      <selection activeCell="C6" sqref="C6"/>
    </sheetView>
  </sheetViews>
  <sheetFormatPr baseColWidth="10" defaultRowHeight="15" x14ac:dyDescent="0.25"/>
  <cols>
    <col min="1" max="1" customWidth="true" width="47.42578125" collapsed="true"/>
    <col min="2" max="2" customWidth="true" width="70.5703125" collapsed="true"/>
    <col min="3" max="3" customWidth="true" width="46.42578125" collapsed="true"/>
    <col min="4" max="4" bestFit="true" customWidth="true" width="21.0" collapsed="true"/>
  </cols>
  <sheetData>
    <row r="1" spans="1:4 16383:16383" ht="15.75" x14ac:dyDescent="0.25">
      <c r="A1" s="1" t="s">
        <v>4</v>
      </c>
      <c r="B1" s="2" t="s">
        <v>28</v>
      </c>
      <c r="C1" s="2"/>
      <c r="D1" s="4"/>
    </row>
    <row r="2" spans="1:4 16383:16383" ht="15.75" x14ac:dyDescent="0.25">
      <c r="A2" s="5" t="s">
        <v>5</v>
      </c>
      <c r="B2" s="5" t="s">
        <v>6</v>
      </c>
      <c r="C2" s="5" t="s">
        <v>7</v>
      </c>
      <c r="D2" s="5" t="s">
        <v>8</v>
      </c>
    </row>
    <row r="3" spans="1:4 16383:16383" ht="15.75" x14ac:dyDescent="0.25">
      <c r="A3" s="98" t="s">
        <v>9</v>
      </c>
      <c r="B3" s="6" t="s">
        <v>14</v>
      </c>
      <c r="C3" s="7" t="s">
        <v>26</v>
      </c>
      <c r="D3" s="12">
        <f>IF(C3="Si",100%,0%)</f>
        <v>1</v>
      </c>
      <c r="XFC3" t="s">
        <v>26</v>
      </c>
    </row>
    <row r="4" spans="1:4 16383:16383" ht="15.75" x14ac:dyDescent="0.25">
      <c r="A4" s="99"/>
      <c r="B4" s="6" t="s">
        <v>0</v>
      </c>
      <c r="C4" s="7" t="s">
        <v>26</v>
      </c>
      <c r="D4" s="12">
        <f t="shared" ref="D4:D12" si="0">IF(C4="Si",100%,0%)</f>
        <v>1</v>
      </c>
      <c r="XFC4" t="s">
        <v>27</v>
      </c>
    </row>
    <row r="5" spans="1:4 16383:16383" ht="15.75" x14ac:dyDescent="0.25">
      <c r="A5" s="99"/>
      <c r="B5" s="6" t="s">
        <v>1</v>
      </c>
      <c r="C5" s="7" t="s">
        <v>26</v>
      </c>
      <c r="D5" s="12">
        <f t="shared" si="0"/>
        <v>1</v>
      </c>
    </row>
    <row r="6" spans="1:4 16383:16383" ht="15.75" x14ac:dyDescent="0.25">
      <c r="A6" s="99"/>
      <c r="B6" s="6" t="s">
        <v>2</v>
      </c>
      <c r="C6" s="7" t="s">
        <v>26</v>
      </c>
      <c r="D6" s="12">
        <f t="shared" si="0"/>
        <v>1</v>
      </c>
    </row>
    <row r="7" spans="1:4 16383:16383" ht="15.75" x14ac:dyDescent="0.25">
      <c r="A7" s="99"/>
      <c r="B7" s="6" t="s">
        <v>53</v>
      </c>
      <c r="C7" s="7" t="s">
        <v>26</v>
      </c>
      <c r="D7" s="12">
        <v>1</v>
      </c>
    </row>
    <row r="8" spans="1:4 16383:16383" ht="15.75" x14ac:dyDescent="0.25">
      <c r="A8" s="99"/>
      <c r="B8" s="6" t="s">
        <v>45</v>
      </c>
      <c r="C8" s="7" t="s">
        <v>26</v>
      </c>
      <c r="D8" s="12">
        <f t="shared" si="0"/>
        <v>1</v>
      </c>
    </row>
    <row r="9" spans="1:4 16383:16383" ht="15.75" x14ac:dyDescent="0.25">
      <c r="A9" s="99"/>
      <c r="B9" s="6" t="s">
        <v>49</v>
      </c>
      <c r="C9" s="7" t="s">
        <v>26</v>
      </c>
      <c r="D9" s="12">
        <f t="shared" si="0"/>
        <v>1</v>
      </c>
    </row>
    <row r="10" spans="1:4 16383:16383" ht="15.75" x14ac:dyDescent="0.25">
      <c r="A10" s="99"/>
      <c r="B10" s="6" t="s">
        <v>51</v>
      </c>
      <c r="C10" s="7" t="s">
        <v>26</v>
      </c>
      <c r="D10" s="12">
        <f t="shared" si="0"/>
        <v>1</v>
      </c>
    </row>
    <row r="11" spans="1:4 16383:16383" ht="15.75" x14ac:dyDescent="0.25">
      <c r="A11" s="99"/>
      <c r="B11" s="42" t="s">
        <v>50</v>
      </c>
      <c r="C11" s="7" t="s">
        <v>26</v>
      </c>
      <c r="D11" s="12">
        <f t="shared" si="0"/>
        <v>1</v>
      </c>
    </row>
    <row r="12" spans="1:4 16383:16383" ht="15.75" x14ac:dyDescent="0.25">
      <c r="A12" s="100"/>
      <c r="B12" s="6" t="s">
        <v>52</v>
      </c>
      <c r="C12" s="7" t="s">
        <v>26</v>
      </c>
      <c r="D12" s="12">
        <f t="shared" si="0"/>
        <v>1</v>
      </c>
    </row>
    <row r="13" spans="1:4 16383:16383" ht="15.75" x14ac:dyDescent="0.25">
      <c r="A13" s="98" t="s">
        <v>11</v>
      </c>
      <c r="B13" s="8" t="s">
        <v>10</v>
      </c>
      <c r="C13" s="8">
        <f>COUNTIF(C3:C12,"Si")+COUNTIF(C3:C12,"No")</f>
        <v>10</v>
      </c>
      <c r="D13" s="20">
        <f>SUM(D3:D12)/C13</f>
        <v>1</v>
      </c>
    </row>
    <row r="14" spans="1:4 16383:16383" ht="15.75" x14ac:dyDescent="0.25">
      <c r="A14" s="99"/>
      <c r="B14" s="7" t="s">
        <v>15</v>
      </c>
      <c r="C14" s="7" t="s">
        <v>26</v>
      </c>
      <c r="D14" s="12">
        <f>IF(C14="Si",100%,0%)</f>
        <v>1</v>
      </c>
    </row>
    <row r="15" spans="1:4 16383:16383" ht="15" customHeight="1" x14ac:dyDescent="0.25">
      <c r="A15" s="99"/>
      <c r="B15" s="7" t="s">
        <v>3</v>
      </c>
      <c r="C15" s="7" t="s">
        <v>26</v>
      </c>
      <c r="D15" s="12">
        <f>IF(C15="Si",100%,0%)</f>
        <v>1</v>
      </c>
    </row>
    <row r="16" spans="1:4 16383:16383" ht="15" customHeight="1" x14ac:dyDescent="0.25">
      <c r="A16" s="10"/>
      <c r="B16" s="8" t="s">
        <v>12</v>
      </c>
      <c r="C16" s="8">
        <f>COUNTIF(C14:C15,"Si")+COUNTIF(C14:C15,"No")</f>
        <v>2</v>
      </c>
      <c r="D16" s="20">
        <f>SUM(D14:D15)/C16</f>
        <v>1</v>
      </c>
    </row>
    <row r="17" spans="1:4" ht="15" customHeight="1" x14ac:dyDescent="0.25">
      <c r="A17" s="10"/>
      <c r="B17" s="9" t="s">
        <v>13</v>
      </c>
      <c r="C17" s="9">
        <f>SUM(C16,C13)</f>
        <v>12</v>
      </c>
      <c r="D17" s="11">
        <f>SUM(D13,D16)/2</f>
        <v>1</v>
      </c>
    </row>
    <row r="18" spans="1:4" ht="15.75" x14ac:dyDescent="0.25">
      <c r="A18" s="10"/>
    </row>
    <row r="19" spans="1:4" ht="15.75" x14ac:dyDescent="0.25">
      <c r="A19" s="3"/>
    </row>
  </sheetData>
  <mergeCells count="2">
    <mergeCell ref="A3:A12"/>
    <mergeCell ref="A13:A15"/>
  </mergeCells>
  <dataValidations count="1">
    <dataValidation type="list" allowBlank="1" showInputMessage="1" showErrorMessage="1" sqref="C14:C15 C3:C12" xr:uid="{8C893A13-FD0D-4583-A29B-99FBAB08404C}">
      <formula1>$XFC$3:$XFC$4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48D9-ED46-4D76-AD5F-92A006D16DD6}">
  <dimension ref="B3:G19"/>
  <sheetViews>
    <sheetView workbookViewId="0">
      <selection activeCell="G5" sqref="G5:G16"/>
    </sheetView>
  </sheetViews>
  <sheetFormatPr baseColWidth="10" defaultRowHeight="15" x14ac:dyDescent="0.25"/>
  <cols>
    <col min="2" max="2" bestFit="true" customWidth="true" width="23.140625" collapsed="true"/>
    <col min="3" max="3" bestFit="true" customWidth="true" width="18.85546875" collapsed="true"/>
    <col min="4" max="4" bestFit="true" customWidth="true" width="18.5703125" collapsed="true"/>
    <col min="5" max="5" bestFit="true" customWidth="true" width="18.140625" collapsed="true"/>
    <col min="6" max="6" bestFit="true" customWidth="true" width="13.28515625" collapsed="true"/>
  </cols>
  <sheetData>
    <row r="3" spans="2:7" ht="31.5" x14ac:dyDescent="0.25">
      <c r="B3" s="95" t="s">
        <v>40</v>
      </c>
      <c r="C3" s="96"/>
      <c r="D3" s="96"/>
      <c r="E3" s="96"/>
      <c r="F3" s="97"/>
    </row>
    <row r="4" spans="2:7" ht="15.75" x14ac:dyDescent="0.25">
      <c r="B4" s="13" t="s">
        <v>39</v>
      </c>
      <c r="C4" s="13" t="s">
        <v>34</v>
      </c>
      <c r="D4" s="13" t="s">
        <v>37</v>
      </c>
      <c r="E4" s="13" t="s">
        <v>38</v>
      </c>
      <c r="F4" s="14" t="s">
        <v>35</v>
      </c>
      <c r="G4" s="14" t="s">
        <v>36</v>
      </c>
    </row>
    <row r="5" spans="2:7" ht="15.75" x14ac:dyDescent="0.25">
      <c r="B5" s="33" t="s">
        <v>54</v>
      </c>
      <c r="C5" s="34">
        <f>COUNTIF(inicioSesionExitoso!A1:A16,"inicioSesionExitoso")</f>
        <v>1</v>
      </c>
      <c r="D5" s="35">
        <f>MAX(inicioSesionExitoso!C1:C94)</f>
        <v>44895.000122928242</v>
      </c>
      <c r="E5" s="36">
        <f>MIN(inicioSesionExitoso!C1:C20)</f>
        <v>44895.000122928242</v>
      </c>
      <c r="F5" s="37">
        <f>COUNTIF(inicioSesionExitoso!D1:D17,"PASSED")</f>
        <v>1</v>
      </c>
      <c r="G5" s="37">
        <f>COUNTIF(inicioSesionExitoso!D1:D21,"FAILED")</f>
        <v>0</v>
      </c>
    </row>
    <row r="6" spans="2:7" ht="15.75" x14ac:dyDescent="0.25">
      <c r="B6" s="33" t="s">
        <v>55</v>
      </c>
      <c r="C6" s="34">
        <f>COUNTIF(inicioSesionFallido!A2:A17,"inicioSesionFallido")</f>
        <v>0</v>
      </c>
      <c r="D6" s="35">
        <f>MAX(inicioSesionFallido!C2:C95)</f>
        <v>0</v>
      </c>
      <c r="E6" s="36">
        <f>MIN(inicioSesionFallido!C2:C21)</f>
        <v>0</v>
      </c>
      <c r="F6" s="37">
        <f>COUNTIF(inicioSesionFallido!D2:D18,"PASSED")</f>
        <v>0</v>
      </c>
      <c r="G6" s="37">
        <f>COUNTIF(inicioSesionFallido!D2:D22,"FAILED")</f>
        <v>0</v>
      </c>
    </row>
    <row r="7" spans="2:7" ht="15.75" x14ac:dyDescent="0.25">
      <c r="B7" s="33" t="s">
        <v>30</v>
      </c>
      <c r="C7" s="34">
        <f>COUNTIF(CreacionCuentaAliados!A2:A17,"CreacionCuentaAliados")</f>
        <v>0</v>
      </c>
      <c r="D7" s="35">
        <f>MAX(CreacionCuentaAliados!C2:C95)</f>
        <v>0</v>
      </c>
      <c r="E7" s="36">
        <f>MIN(CreacionCuentaAliados!C2:C21)</f>
        <v>0</v>
      </c>
      <c r="F7" s="37">
        <f>COUNTIF(CreacionCuentaAliados!D2:D18,"SUCCES")</f>
        <v>0</v>
      </c>
      <c r="G7" s="37">
        <f>COUNTIF(CreacionCuentaAliados!D2:D22,"FAILED")</f>
        <v>0</v>
      </c>
    </row>
    <row r="8" spans="2:7" ht="15.75" x14ac:dyDescent="0.25">
      <c r="B8" s="37" t="s">
        <v>31</v>
      </c>
      <c r="C8" s="34">
        <f>COUNTIF(CreacionCuentaEmpresa!A2:A13,"CreacionCuentaEmpresa")</f>
        <v>0</v>
      </c>
      <c r="D8" s="36">
        <f>MAX(CreacionCuentaEmpresa!C2:C8)</f>
        <v>0</v>
      </c>
      <c r="E8" s="36">
        <f>MIN(CreacionCuentaEmpresa!C2:C22)</f>
        <v>0</v>
      </c>
      <c r="F8" s="37">
        <f>COUNTIF(CreacionCuentaEmpresa!D2:D18,"PASSED")</f>
        <v>0</v>
      </c>
      <c r="G8" s="37">
        <f>COUNTIF(CreacionCuentaEmpresa!D2:D12,"FAILED")</f>
        <v>0</v>
      </c>
    </row>
    <row r="9" spans="2:7" ht="15.75" x14ac:dyDescent="0.25">
      <c r="B9" s="37" t="s">
        <v>60</v>
      </c>
      <c r="C9" s="34">
        <f>COUNTIF(CreacionCuentaPersonas!A2:A14,"CreacionCuentaPersonas")</f>
        <v>0</v>
      </c>
      <c r="D9" s="36">
        <f>MAX(CreacionCuentaPersonas!C2:C8)</f>
        <v>0</v>
      </c>
      <c r="E9" s="36">
        <f>MIN(CreacionCuentaPersonas!C2:C23)</f>
        <v>0</v>
      </c>
      <c r="F9" s="37">
        <f>COUNTIF(CreacionCuentaPersonas!D2:D19,"PASSED")</f>
        <v>0</v>
      </c>
      <c r="G9" s="37">
        <f>COUNTIF(CreacionCuentaPersonas!D2:D13,"FAILED")</f>
        <v>0</v>
      </c>
    </row>
    <row r="10" spans="2:7" ht="15.75" x14ac:dyDescent="0.25">
      <c r="B10" s="37" t="s">
        <v>56</v>
      </c>
      <c r="C10" s="34">
        <f>COUNTIF(cuentaExistente!A2:A15,"cuentaExistente")</f>
        <v>1</v>
      </c>
      <c r="D10" s="36">
        <f>MAX(cuentaExistente!C2:C10)</f>
        <v>44896.000652164352</v>
      </c>
      <c r="E10" s="36">
        <f>MIN(cuentaExistente!C2:C24)</f>
        <v>44896.000652164352</v>
      </c>
      <c r="F10" s="37">
        <f>COUNTIF(cuentaExistente!D2:D20,"PASSED")</f>
        <v>1</v>
      </c>
      <c r="G10" s="37">
        <f>COUNTIF(cuentaExistente!D2:D14,"FAILED")</f>
        <v>0</v>
      </c>
    </row>
    <row r="11" spans="2:7" ht="15.75" x14ac:dyDescent="0.25">
      <c r="B11" s="37" t="s">
        <v>57</v>
      </c>
      <c r="C11" s="34">
        <f>COUNTIF(creaCuentaDesdeCasos!A2:A15,"creaCuentaDesdeCasos")</f>
        <v>2</v>
      </c>
      <c r="D11" s="36">
        <f>MAX(creaCuentaDesdeCasos!C2:C21)</f>
        <v>44896.000906550929</v>
      </c>
      <c r="E11" s="36">
        <f>MIN(creaCuentaDesdeCasos!C2:C24)</f>
        <v>44895.000791342594</v>
      </c>
      <c r="F11" s="37">
        <f>COUNTIF(creaCuentaDesdeCasos!D2:D20,"PASSED")</f>
        <v>2</v>
      </c>
      <c r="G11" s="37">
        <f>COUNTIF(creaCuentaDesdeCasos!D2:D14,"FAILED")</f>
        <v>0</v>
      </c>
    </row>
    <row r="12" spans="2:7" ht="15.75" x14ac:dyDescent="0.25">
      <c r="B12" s="6" t="s">
        <v>43</v>
      </c>
      <c r="C12" s="34">
        <f>COUNTIF(CreacionCasoFelicitaciones!A2:A15,"CreacionCasoFelicitaciones")</f>
        <v>3</v>
      </c>
      <c r="D12" s="36">
        <f>MAX(CreacionCasoFelicitaciones!C2:C10)</f>
        <v>44896.000927604167</v>
      </c>
      <c r="E12" s="36">
        <f>MIN(CreacionCasoFelicitaciones!C2:C24)</f>
        <v>44896.000847256946</v>
      </c>
      <c r="F12" s="37">
        <f>COUNTIF(CreacionCasoFelicitaciones!D2:D20,"PASSED")</f>
        <v>3</v>
      </c>
      <c r="G12" s="37">
        <f>COUNTIF(CreacionCasoFelicitaciones!D2:D14,"FAILED")</f>
        <v>0</v>
      </c>
    </row>
    <row r="13" spans="2:7" ht="15.75" x14ac:dyDescent="0.25">
      <c r="B13" s="6" t="s">
        <v>44</v>
      </c>
      <c r="C13" s="34">
        <f>COUNTIF(CreacionCasoInformacion!A2:A17,"CreacionCasoInformacion")</f>
        <v>2</v>
      </c>
      <c r="D13" s="36">
        <f>MAX(CreacionCasoInformacion!C2:C12)</f>
        <v>44896.0009587963</v>
      </c>
      <c r="E13" s="36">
        <f>MIN(CreacionCasoInformacion!C2:C26)</f>
        <v>44895.000761944444</v>
      </c>
      <c r="F13" s="37">
        <f>COUNTIF(CreacionCasoInformacion!D2:D22,"PASSED")</f>
        <v>2</v>
      </c>
      <c r="G13" s="37">
        <f>COUNTIF(CreacionCasoInformacion!D2:D16,"FAILED")</f>
        <v>0</v>
      </c>
    </row>
    <row r="14" spans="2:7" ht="15.75" x14ac:dyDescent="0.25">
      <c r="B14" s="6" t="s">
        <v>46</v>
      </c>
      <c r="C14" s="34">
        <f>COUNTIF(creacionCasoQueja!A2:A16,"CreacionCasoQueja")</f>
        <v>4</v>
      </c>
      <c r="D14" s="36">
        <f>MAX(creacionCasoQueja!C2:C11)</f>
        <v>44896.000948923611</v>
      </c>
      <c r="E14" s="36">
        <f>MIN(creacionCasoQueja!C2:C25)</f>
        <v>44896.000922928244</v>
      </c>
      <c r="F14" s="37">
        <f>COUNTIF(creacionCasoQueja!D2:D21,"PASSED")</f>
        <v>4</v>
      </c>
      <c r="G14" s="37">
        <f>COUNTIF(creacionCasoQueja!D2:D15,"FAILED")</f>
        <v>0</v>
      </c>
    </row>
    <row r="15" spans="2:7" ht="15.75" x14ac:dyDescent="0.25">
      <c r="B15" s="6" t="s">
        <v>47</v>
      </c>
      <c r="C15" s="34">
        <f>COUNTIF(creacionCasoSolicitud!A2:A19,"CreacionCasoSolicitud")</f>
        <v>2</v>
      </c>
      <c r="D15" s="36">
        <f>MAX(creacionCasoSolicitud!C2:C14)</f>
        <v>44896.000977071759</v>
      </c>
      <c r="E15" s="36">
        <f>MIN(creacionCasoSolicitud!C2:C28)</f>
        <v>44895.00081622685</v>
      </c>
      <c r="F15" s="37">
        <f>COUNTIF(creacionCasoSolicitud!D2:D24,"PASSED")</f>
        <v>2</v>
      </c>
      <c r="G15" s="37">
        <f>COUNTIF(creacionCasoSolicitud!D2:D18,"FAILED")</f>
        <v>0</v>
      </c>
    </row>
    <row r="16" spans="2:7" ht="15.75" x14ac:dyDescent="0.25">
      <c r="B16" s="6" t="s">
        <v>48</v>
      </c>
      <c r="C16" s="34">
        <f>COUNTIF(creacionCasoSugerencia!A2:A21,"CreacionCasoSugerencia")</f>
        <v>2</v>
      </c>
      <c r="D16" s="36">
        <f>MAX(creacionCasoSugerencia!C2:C16)</f>
        <v>44896.000821585651</v>
      </c>
      <c r="E16" s="36">
        <f>MIN(creacionCasoSugerencia!C2:C30)</f>
        <v>44895.000819166664</v>
      </c>
      <c r="F16" s="37">
        <f>COUNTIF(creacionCasoSugerencia!D2:D26,"PASSED")</f>
        <v>2</v>
      </c>
      <c r="G16" s="37">
        <f>COUNTIF(creacionCasoSugerencia!D2:D20,"FAILED")</f>
        <v>0</v>
      </c>
    </row>
    <row r="19" spans="4:5" x14ac:dyDescent="0.25">
      <c r="D19" s="24"/>
      <c r="E19" s="31"/>
    </row>
  </sheetData>
  <mergeCells count="1">
    <mergeCell ref="B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843F-DD9D-41C7-99B2-D4A8AA9201F5}">
  <dimension ref="A1:E15"/>
  <sheetViews>
    <sheetView workbookViewId="0">
      <selection activeCell="A2" sqref="A2:E2"/>
    </sheetView>
  </sheetViews>
  <sheetFormatPr baseColWidth="10" defaultRowHeight="15" x14ac:dyDescent="0.25"/>
  <cols>
    <col min="1" max="1" customWidth="true" width="29.5703125" collapsed="true"/>
    <col min="2" max="2" customWidth="true" width="22.5703125" collapsed="true"/>
    <col min="5" max="5" customWidth="true" width="86.0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54</v>
      </c>
      <c r="B2" s="47">
        <v>44895.636384976853</v>
      </c>
      <c r="C2" s="48">
        <v>44895.000122928242</v>
      </c>
      <c r="D2" s="28" t="s">
        <v>58</v>
      </c>
      <c r="E2" s="28" t="s">
        <v>59</v>
      </c>
    </row>
    <row r="3" spans="1:5" x14ac:dyDescent="0.25">
      <c r="A3" s="28" t="s">
        <v>54</v>
      </c>
      <c r="B3" s="101" t="n">
        <v>44896.414982835646</v>
      </c>
      <c r="C3" s="102" t="n">
        <v>44896.000149837964</v>
      </c>
      <c r="D3" s="28" t="s">
        <v>58</v>
      </c>
      <c r="E3" s="28" t="s">
        <v>80</v>
      </c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42E0-6EA1-4AA0-8C3F-A539EF522416}">
  <dimension ref="A1:E15"/>
  <sheetViews>
    <sheetView workbookViewId="0">
      <selection activeCell="A2" sqref="A2:E2"/>
    </sheetView>
  </sheetViews>
  <sheetFormatPr baseColWidth="10" defaultRowHeight="15" x14ac:dyDescent="0.25"/>
  <cols>
    <col min="1" max="1" customWidth="true" width="28.28515625" collapsed="true"/>
    <col min="2" max="2" customWidth="true" width="15.7109375" collapsed="true"/>
    <col min="5" max="5" customWidth="true" width="87.0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55</v>
      </c>
      <c r="B2" s="103" t="n">
        <v>44896.416324247686</v>
      </c>
      <c r="C2" s="104" t="n">
        <v>44896.00016091435</v>
      </c>
      <c r="D2" s="28" t="s">
        <v>58</v>
      </c>
      <c r="E2" s="28" t="s">
        <v>81</v>
      </c>
    </row>
    <row r="3" spans="1:5" x14ac:dyDescent="0.25">
      <c r="A3" s="28"/>
      <c r="B3" s="29"/>
      <c r="C3" s="3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C41C1-9AE8-4879-9151-AF8CDA72B09F}">
  <dimension ref="A1:E33"/>
  <sheetViews>
    <sheetView workbookViewId="0">
      <selection activeCell="E38" sqref="E38"/>
    </sheetView>
  </sheetViews>
  <sheetFormatPr baseColWidth="10" defaultRowHeight="15" x14ac:dyDescent="0.25"/>
  <cols>
    <col min="1" max="1" bestFit="true" customWidth="true" width="21.42578125" collapsed="true"/>
    <col min="2" max="2" bestFit="true" customWidth="true" width="10.42578125" collapsed="true"/>
    <col min="3" max="3" bestFit="true" customWidth="true" width="11.140625" collapsed="true"/>
    <col min="5" max="5" bestFit="true" customWidth="true" width="97.5703125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30</v>
      </c>
      <c r="B2" s="115" t="n">
        <v>44896.42348508102</v>
      </c>
      <c r="C2" s="116" t="n">
        <v>44896.00066952546</v>
      </c>
      <c r="D2" s="28" t="s">
        <v>58</v>
      </c>
      <c r="E2" s="28" t="s">
        <v>88</v>
      </c>
    </row>
    <row r="3" spans="1:5" x14ac:dyDescent="0.25">
      <c r="A3" s="28"/>
      <c r="B3" s="29"/>
      <c r="C3" s="3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A18" s="28"/>
      <c r="B18" s="29"/>
      <c r="C18" s="30"/>
      <c r="D18" s="28"/>
      <c r="E18" s="28"/>
    </row>
    <row r="19" spans="1:5" x14ac:dyDescent="0.25">
      <c r="A19" s="28"/>
      <c r="B19" s="29"/>
      <c r="C19" s="30"/>
      <c r="D19" s="28"/>
      <c r="E19" s="28"/>
    </row>
    <row r="20" spans="1:5" x14ac:dyDescent="0.25">
      <c r="A20" s="28"/>
      <c r="B20" s="29"/>
      <c r="C20" s="30"/>
      <c r="D20" s="28"/>
      <c r="E20" s="28"/>
    </row>
    <row r="21" spans="1:5" x14ac:dyDescent="0.25">
      <c r="A21" s="28"/>
      <c r="B21" s="29"/>
      <c r="C21" s="30"/>
      <c r="D21" s="28"/>
      <c r="E21" s="28"/>
    </row>
    <row r="22" spans="1:5" x14ac:dyDescent="0.25">
      <c r="A22" s="28"/>
      <c r="B22" s="29"/>
      <c r="C22" s="30"/>
      <c r="D22" s="28"/>
      <c r="E22" s="28"/>
    </row>
    <row r="23" spans="1:5" x14ac:dyDescent="0.25">
      <c r="A23" s="28"/>
      <c r="B23" s="29"/>
      <c r="C23" s="30"/>
      <c r="D23" s="28"/>
      <c r="E23" s="28"/>
    </row>
    <row r="24" spans="1:5" x14ac:dyDescent="0.25">
      <c r="A24" s="28"/>
      <c r="B24" s="29"/>
      <c r="C24" s="30"/>
      <c r="D24" s="28"/>
      <c r="E24" s="28"/>
    </row>
    <row r="25" spans="1:5" x14ac:dyDescent="0.25">
      <c r="A25" s="28"/>
      <c r="B25" s="29"/>
      <c r="C25" s="30"/>
      <c r="D25" s="28"/>
      <c r="E25" s="28"/>
    </row>
    <row r="26" spans="1:5" x14ac:dyDescent="0.25">
      <c r="A26" s="28"/>
      <c r="B26" s="29"/>
      <c r="C26" s="30"/>
      <c r="D26" s="28"/>
      <c r="E26" s="28"/>
    </row>
    <row r="27" spans="1:5" x14ac:dyDescent="0.25">
      <c r="A27" s="28"/>
      <c r="B27" s="29"/>
      <c r="C27" s="30"/>
      <c r="D27" s="28"/>
      <c r="E27" s="28"/>
    </row>
    <row r="28" spans="1:5" x14ac:dyDescent="0.25">
      <c r="A28" s="28"/>
      <c r="B28" s="29"/>
      <c r="C28" s="30"/>
      <c r="D28" s="28"/>
      <c r="E28" s="28"/>
    </row>
    <row r="29" spans="1:5" x14ac:dyDescent="0.25">
      <c r="A29" s="28"/>
      <c r="B29" s="29"/>
      <c r="C29" s="30"/>
      <c r="D29" s="28"/>
      <c r="E29" s="28"/>
    </row>
    <row r="30" spans="1:5" x14ac:dyDescent="0.25">
      <c r="A30" s="28"/>
      <c r="B30" s="29"/>
      <c r="C30" s="30"/>
      <c r="D30" s="28"/>
      <c r="E30" s="28"/>
    </row>
    <row r="31" spans="1:5" x14ac:dyDescent="0.25">
      <c r="A31" s="28"/>
      <c r="B31" s="29"/>
      <c r="C31" s="30"/>
      <c r="D31" s="28"/>
      <c r="E31" s="28"/>
    </row>
    <row r="32" spans="1:5" x14ac:dyDescent="0.25">
      <c r="A32" s="28"/>
      <c r="B32" s="29"/>
      <c r="C32" s="30"/>
      <c r="D32" s="28"/>
      <c r="E32" s="28"/>
    </row>
    <row r="33" spans="1:5" x14ac:dyDescent="0.25">
      <c r="A33" s="28"/>
      <c r="B33" s="29"/>
      <c r="C33" s="30"/>
      <c r="D33" s="28"/>
      <c r="E33" s="28"/>
    </row>
  </sheetData>
  <phoneticPr fontId="6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E4AC-5BDA-4423-B100-F014CDDF9FA5}">
  <dimension ref="A1:E401"/>
  <sheetViews>
    <sheetView workbookViewId="0">
      <selection activeCell="A2" sqref="A2:E2"/>
    </sheetView>
  </sheetViews>
  <sheetFormatPr baseColWidth="10" defaultRowHeight="15" x14ac:dyDescent="0.25"/>
  <cols>
    <col min="1" max="1" customWidth="true" width="27.0" collapsed="true"/>
    <col min="2" max="2" customWidth="true" width="21.42578125" collapsed="true"/>
    <col min="5" max="5" bestFit="true" customWidth="true" width="95.140625" collapsed="true"/>
  </cols>
  <sheetData>
    <row r="1" spans="1:5" ht="18" customHeight="1" x14ac:dyDescent="0.25">
      <c r="A1" s="21" t="s">
        <v>29</v>
      </c>
      <c r="B1" s="21" t="s">
        <v>41</v>
      </c>
      <c r="C1" s="21" t="s">
        <v>32</v>
      </c>
      <c r="D1" s="21" t="s">
        <v>33</v>
      </c>
      <c r="E1" s="22" t="s">
        <v>42</v>
      </c>
    </row>
    <row r="2" spans="1:5" x14ac:dyDescent="0.25">
      <c r="A2" s="28" t="s">
        <v>31</v>
      </c>
      <c r="B2" s="109" t="n">
        <v>44896.420148460646</v>
      </c>
      <c r="C2" s="110" t="n">
        <v>44896.0008716088</v>
      </c>
      <c r="D2" s="28" t="s">
        <v>84</v>
      </c>
      <c r="E2" s="28" t="s">
        <v>85</v>
      </c>
    </row>
    <row r="3" spans="1:5" x14ac:dyDescent="0.25">
      <c r="A3" s="28" t="s">
        <v>31</v>
      </c>
      <c r="B3" s="111" t="n">
        <v>44896.42117847222</v>
      </c>
      <c r="C3" s="112" t="n">
        <v>44896.00072150463</v>
      </c>
      <c r="D3" s="28" t="s">
        <v>58</v>
      </c>
      <c r="E3" s="28" t="s">
        <v>86</v>
      </c>
    </row>
    <row r="4" spans="1:5" x14ac:dyDescent="0.25">
      <c r="A4" s="28" t="s">
        <v>31</v>
      </c>
      <c r="B4" s="113" t="n">
        <v>44896.422405150464</v>
      </c>
      <c r="C4" s="114" t="n">
        <v>44896.00068042824</v>
      </c>
      <c r="D4" s="28" t="s">
        <v>58</v>
      </c>
      <c r="E4" s="28" t="s">
        <v>87</v>
      </c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B18" s="32"/>
      <c r="C18" s="24"/>
    </row>
    <row r="19" spans="1:5" x14ac:dyDescent="0.25">
      <c r="B19" s="32"/>
      <c r="C19" s="24"/>
    </row>
    <row r="20" spans="1:5" x14ac:dyDescent="0.25">
      <c r="B20" s="32"/>
      <c r="C20" s="24"/>
    </row>
    <row r="21" spans="1:5" x14ac:dyDescent="0.25">
      <c r="B21" s="32"/>
      <c r="C21" s="24"/>
    </row>
    <row r="22" spans="1:5" x14ac:dyDescent="0.25">
      <c r="B22" s="32"/>
      <c r="C22" s="24"/>
    </row>
    <row r="23" spans="1:5" x14ac:dyDescent="0.25">
      <c r="B23" s="32"/>
      <c r="C23" s="24"/>
    </row>
    <row r="24" spans="1:5" x14ac:dyDescent="0.25">
      <c r="B24" s="32"/>
      <c r="C24" s="24"/>
    </row>
    <row r="25" spans="1:5" x14ac:dyDescent="0.25">
      <c r="B25" s="32"/>
      <c r="C25" s="24"/>
    </row>
    <row r="26" spans="1:5" x14ac:dyDescent="0.25">
      <c r="B26" s="32"/>
      <c r="C26" s="24"/>
    </row>
    <row r="27" spans="1:5" x14ac:dyDescent="0.25">
      <c r="B27" s="32"/>
      <c r="C27" s="24"/>
    </row>
    <row r="28" spans="1:5" x14ac:dyDescent="0.25">
      <c r="B28" s="32"/>
      <c r="C28" s="24"/>
    </row>
    <row r="29" spans="1:5" x14ac:dyDescent="0.25">
      <c r="B29" s="32"/>
      <c r="C29" s="24"/>
    </row>
    <row r="30" spans="1:5" x14ac:dyDescent="0.25">
      <c r="B30" s="32"/>
      <c r="C30" s="24"/>
    </row>
    <row r="31" spans="1:5" x14ac:dyDescent="0.25">
      <c r="B31" s="32"/>
      <c r="C31" s="24"/>
    </row>
    <row r="32" spans="1:5" x14ac:dyDescent="0.25">
      <c r="B32" s="32"/>
      <c r="C32" s="24"/>
    </row>
    <row r="33" spans="2:3" x14ac:dyDescent="0.25">
      <c r="B33" s="32"/>
      <c r="C33" s="24"/>
    </row>
    <row r="34" spans="2:3" x14ac:dyDescent="0.25">
      <c r="B34" s="32"/>
      <c r="C34" s="24"/>
    </row>
    <row r="35" spans="2:3" x14ac:dyDescent="0.25">
      <c r="B35" s="32"/>
      <c r="C35" s="24"/>
    </row>
    <row r="36" spans="2:3" x14ac:dyDescent="0.25">
      <c r="B36" s="32"/>
      <c r="C36" s="24"/>
    </row>
    <row r="37" spans="2:3" x14ac:dyDescent="0.25">
      <c r="B37" s="32"/>
      <c r="C37" s="24"/>
    </row>
    <row r="38" spans="2:3" x14ac:dyDescent="0.25">
      <c r="B38" s="32"/>
      <c r="C38" s="24"/>
    </row>
    <row r="39" spans="2:3" x14ac:dyDescent="0.25">
      <c r="B39" s="32"/>
      <c r="C39" s="24"/>
    </row>
    <row r="40" spans="2:3" x14ac:dyDescent="0.25">
      <c r="B40" s="32"/>
      <c r="C40" s="24"/>
    </row>
    <row r="41" spans="2:3" x14ac:dyDescent="0.25">
      <c r="B41" s="32"/>
      <c r="C41" s="24"/>
    </row>
    <row r="42" spans="2:3" x14ac:dyDescent="0.25">
      <c r="B42" s="32"/>
      <c r="C42" s="24"/>
    </row>
    <row r="43" spans="2:3" x14ac:dyDescent="0.25">
      <c r="B43" s="32"/>
      <c r="C43" s="24"/>
    </row>
    <row r="44" spans="2:3" x14ac:dyDescent="0.25">
      <c r="B44" s="32"/>
      <c r="C44" s="24"/>
    </row>
    <row r="45" spans="2:3" x14ac:dyDescent="0.25">
      <c r="B45" s="32"/>
      <c r="C45" s="24"/>
    </row>
    <row r="46" spans="2:3" x14ac:dyDescent="0.25">
      <c r="B46" s="32"/>
      <c r="C46" s="24"/>
    </row>
    <row r="47" spans="2:3" x14ac:dyDescent="0.25">
      <c r="B47" s="32"/>
      <c r="C47" s="24"/>
    </row>
    <row r="48" spans="2:3" x14ac:dyDescent="0.25">
      <c r="B48" s="32"/>
      <c r="C48" s="24"/>
    </row>
    <row r="49" spans="2:3" x14ac:dyDescent="0.25">
      <c r="B49" s="32"/>
      <c r="C49" s="24"/>
    </row>
    <row r="50" spans="2:3" x14ac:dyDescent="0.25">
      <c r="B50" s="32"/>
      <c r="C50" s="24"/>
    </row>
    <row r="51" spans="2:3" x14ac:dyDescent="0.25">
      <c r="B51" s="32"/>
      <c r="C51" s="24"/>
    </row>
    <row r="52" spans="2:3" x14ac:dyDescent="0.25">
      <c r="B52" s="23"/>
      <c r="C52" s="24"/>
    </row>
    <row r="53" spans="2:3" x14ac:dyDescent="0.25">
      <c r="B53" s="23"/>
      <c r="C53" s="24"/>
    </row>
    <row r="54" spans="2:3" x14ac:dyDescent="0.25">
      <c r="B54" s="23"/>
      <c r="C54" s="24"/>
    </row>
    <row r="55" spans="2:3" x14ac:dyDescent="0.25">
      <c r="B55" s="23"/>
      <c r="C55" s="24"/>
    </row>
    <row r="56" spans="2:3" x14ac:dyDescent="0.25">
      <c r="B56" s="23"/>
      <c r="C56" s="24"/>
    </row>
    <row r="57" spans="2:3" x14ac:dyDescent="0.25">
      <c r="B57" s="23"/>
      <c r="C57" s="24"/>
    </row>
    <row r="58" spans="2:3" x14ac:dyDescent="0.25">
      <c r="B58" s="23"/>
      <c r="C58" s="24"/>
    </row>
    <row r="59" spans="2:3" x14ac:dyDescent="0.25">
      <c r="B59" s="23"/>
      <c r="C59" s="24"/>
    </row>
    <row r="60" spans="2:3" x14ac:dyDescent="0.25">
      <c r="B60" s="23"/>
      <c r="C60" s="24"/>
    </row>
    <row r="61" spans="2:3" x14ac:dyDescent="0.25">
      <c r="B61" s="23"/>
      <c r="C61" s="24"/>
    </row>
    <row r="62" spans="2:3" x14ac:dyDescent="0.25">
      <c r="B62" s="23"/>
      <c r="C62" s="24"/>
    </row>
    <row r="63" spans="2:3" x14ac:dyDescent="0.25">
      <c r="B63" s="23"/>
      <c r="C63" s="24"/>
    </row>
    <row r="64" spans="2:3" x14ac:dyDescent="0.25">
      <c r="B64" s="23"/>
      <c r="C64" s="24"/>
    </row>
    <row r="65" spans="2:3" x14ac:dyDescent="0.25">
      <c r="B65" s="23"/>
      <c r="C65" s="24"/>
    </row>
    <row r="66" spans="2:3" x14ac:dyDescent="0.25">
      <c r="B66" s="23"/>
      <c r="C66" s="24"/>
    </row>
    <row r="67" spans="2:3" x14ac:dyDescent="0.25">
      <c r="B67" s="23"/>
      <c r="C67" s="24"/>
    </row>
    <row r="68" spans="2:3" x14ac:dyDescent="0.25">
      <c r="B68" s="23"/>
      <c r="C68" s="24"/>
    </row>
    <row r="69" spans="2:3" x14ac:dyDescent="0.25">
      <c r="B69" s="23"/>
      <c r="C69" s="24"/>
    </row>
    <row r="70" spans="2:3" x14ac:dyDescent="0.25">
      <c r="B70" s="23"/>
      <c r="C70" s="24"/>
    </row>
    <row r="71" spans="2:3" x14ac:dyDescent="0.25">
      <c r="B71" s="23"/>
      <c r="C71" s="24"/>
    </row>
    <row r="72" spans="2:3" x14ac:dyDescent="0.25">
      <c r="B72" s="23"/>
      <c r="C72" s="24"/>
    </row>
    <row r="73" spans="2:3" x14ac:dyDescent="0.25">
      <c r="B73" s="23"/>
      <c r="C73" s="24"/>
    </row>
    <row r="74" spans="2:3" x14ac:dyDescent="0.25">
      <c r="B74" s="23"/>
      <c r="C74" s="24"/>
    </row>
    <row r="75" spans="2:3" x14ac:dyDescent="0.25">
      <c r="B75" s="23"/>
      <c r="C75" s="24"/>
    </row>
    <row r="76" spans="2:3" x14ac:dyDescent="0.25">
      <c r="B76" s="23"/>
      <c r="C76" s="24"/>
    </row>
    <row r="77" spans="2:3" x14ac:dyDescent="0.25">
      <c r="B77" s="23"/>
      <c r="C77" s="24"/>
    </row>
    <row r="78" spans="2:3" x14ac:dyDescent="0.25">
      <c r="B78" s="23"/>
      <c r="C78" s="24"/>
    </row>
    <row r="79" spans="2:3" x14ac:dyDescent="0.25">
      <c r="B79" s="23"/>
      <c r="C79" s="24"/>
    </row>
    <row r="80" spans="2:3" x14ac:dyDescent="0.25">
      <c r="B80" s="23"/>
      <c r="C80" s="24"/>
    </row>
    <row r="81" spans="2:3" x14ac:dyDescent="0.25">
      <c r="B81" s="23"/>
      <c r="C81" s="24"/>
    </row>
    <row r="82" spans="2:3" x14ac:dyDescent="0.25">
      <c r="B82" s="23"/>
      <c r="C82" s="24"/>
    </row>
    <row r="83" spans="2:3" x14ac:dyDescent="0.25">
      <c r="B83" s="23"/>
      <c r="C83" s="24"/>
    </row>
    <row r="84" spans="2:3" x14ac:dyDescent="0.25">
      <c r="B84" s="23"/>
      <c r="C84" s="24"/>
    </row>
    <row r="85" spans="2:3" x14ac:dyDescent="0.25">
      <c r="B85" s="23"/>
      <c r="C85" s="24"/>
    </row>
    <row r="86" spans="2:3" x14ac:dyDescent="0.25">
      <c r="B86" s="23"/>
      <c r="C86" s="24"/>
    </row>
    <row r="87" spans="2:3" x14ac:dyDescent="0.25">
      <c r="B87" s="23"/>
      <c r="C87" s="24"/>
    </row>
    <row r="88" spans="2:3" x14ac:dyDescent="0.25">
      <c r="B88" s="23"/>
      <c r="C88" s="24"/>
    </row>
    <row r="89" spans="2:3" x14ac:dyDescent="0.25">
      <c r="B89" s="23"/>
      <c r="C89" s="24"/>
    </row>
    <row r="90" spans="2:3" x14ac:dyDescent="0.25">
      <c r="B90" s="23"/>
      <c r="C90" s="24"/>
    </row>
    <row r="91" spans="2:3" x14ac:dyDescent="0.25">
      <c r="B91" s="23"/>
      <c r="C91" s="24"/>
    </row>
    <row r="92" spans="2:3" x14ac:dyDescent="0.25">
      <c r="B92" s="23"/>
      <c r="C92" s="24"/>
    </row>
    <row r="93" spans="2:3" x14ac:dyDescent="0.25">
      <c r="B93" s="23"/>
      <c r="C93" s="24"/>
    </row>
    <row r="94" spans="2:3" x14ac:dyDescent="0.25">
      <c r="B94" s="23"/>
      <c r="C94" s="24"/>
    </row>
    <row r="95" spans="2:3" x14ac:dyDescent="0.25">
      <c r="B95" s="23"/>
      <c r="C95" s="24"/>
    </row>
    <row r="96" spans="2:3" x14ac:dyDescent="0.25">
      <c r="B96" s="23"/>
      <c r="C96" s="24"/>
    </row>
    <row r="97" spans="2:3" x14ac:dyDescent="0.25">
      <c r="B97" s="23"/>
      <c r="C97" s="24"/>
    </row>
    <row r="98" spans="2:3" x14ac:dyDescent="0.25">
      <c r="B98" s="23"/>
      <c r="C98" s="24"/>
    </row>
    <row r="99" spans="2:3" x14ac:dyDescent="0.25">
      <c r="B99" s="23"/>
      <c r="C99" s="24"/>
    </row>
    <row r="100" spans="2:3" x14ac:dyDescent="0.25">
      <c r="B100" s="23"/>
      <c r="C100" s="24"/>
    </row>
    <row r="101" spans="2:3" x14ac:dyDescent="0.25">
      <c r="B101" s="23"/>
      <c r="C101" s="24"/>
    </row>
    <row r="102" spans="2:3" x14ac:dyDescent="0.25">
      <c r="B102" s="23"/>
      <c r="C102" s="24"/>
    </row>
    <row r="103" spans="2:3" x14ac:dyDescent="0.25">
      <c r="B103" s="23"/>
      <c r="C103" s="24"/>
    </row>
    <row r="104" spans="2:3" x14ac:dyDescent="0.25">
      <c r="B104" s="23"/>
      <c r="C104" s="24"/>
    </row>
    <row r="105" spans="2:3" x14ac:dyDescent="0.25">
      <c r="B105" s="23"/>
      <c r="C105" s="24"/>
    </row>
    <row r="106" spans="2:3" x14ac:dyDescent="0.25">
      <c r="B106" s="23"/>
      <c r="C106" s="24"/>
    </row>
    <row r="107" spans="2:3" x14ac:dyDescent="0.25">
      <c r="B107" s="23"/>
      <c r="C107" s="24"/>
    </row>
    <row r="108" spans="2:3" x14ac:dyDescent="0.25">
      <c r="B108" s="23"/>
      <c r="C108" s="24"/>
    </row>
    <row r="109" spans="2:3" x14ac:dyDescent="0.25">
      <c r="B109" s="23"/>
      <c r="C109" s="24"/>
    </row>
    <row r="110" spans="2:3" x14ac:dyDescent="0.25">
      <c r="B110" s="23"/>
      <c r="C110" s="24"/>
    </row>
    <row r="111" spans="2:3" x14ac:dyDescent="0.25">
      <c r="B111" s="23"/>
      <c r="C111" s="24"/>
    </row>
    <row r="112" spans="2:3" x14ac:dyDescent="0.25">
      <c r="B112" s="23"/>
      <c r="C112" s="24"/>
    </row>
    <row r="113" spans="2:3" x14ac:dyDescent="0.25">
      <c r="B113" s="23"/>
      <c r="C113" s="24"/>
    </row>
    <row r="114" spans="2:3" x14ac:dyDescent="0.25">
      <c r="B114" s="23"/>
      <c r="C114" s="24"/>
    </row>
    <row r="115" spans="2:3" x14ac:dyDescent="0.25">
      <c r="B115" s="23"/>
      <c r="C115" s="24"/>
    </row>
    <row r="116" spans="2:3" x14ac:dyDescent="0.25">
      <c r="B116" s="23"/>
      <c r="C116" s="24"/>
    </row>
    <row r="117" spans="2:3" x14ac:dyDescent="0.25">
      <c r="B117" s="23"/>
      <c r="C117" s="24"/>
    </row>
    <row r="118" spans="2:3" x14ac:dyDescent="0.25">
      <c r="B118" s="23"/>
      <c r="C118" s="24"/>
    </row>
    <row r="119" spans="2:3" x14ac:dyDescent="0.25">
      <c r="B119" s="23"/>
      <c r="C119" s="24"/>
    </row>
    <row r="120" spans="2:3" x14ac:dyDescent="0.25">
      <c r="B120" s="23"/>
      <c r="C120" s="24"/>
    </row>
    <row r="121" spans="2:3" x14ac:dyDescent="0.25">
      <c r="B121" s="23"/>
      <c r="C121" s="24"/>
    </row>
    <row r="122" spans="2:3" x14ac:dyDescent="0.25">
      <c r="B122" s="23"/>
      <c r="C122" s="24"/>
    </row>
    <row r="123" spans="2:3" x14ac:dyDescent="0.25">
      <c r="B123" s="23"/>
      <c r="C123" s="24"/>
    </row>
    <row r="124" spans="2:3" x14ac:dyDescent="0.25">
      <c r="B124" s="23"/>
      <c r="C124" s="24"/>
    </row>
    <row r="125" spans="2:3" x14ac:dyDescent="0.25">
      <c r="B125" s="23"/>
      <c r="C125" s="24"/>
    </row>
    <row r="126" spans="2:3" x14ac:dyDescent="0.25">
      <c r="B126" s="23"/>
      <c r="C126" s="24"/>
    </row>
    <row r="127" spans="2:3" x14ac:dyDescent="0.25">
      <c r="B127" s="23"/>
      <c r="C127" s="24"/>
    </row>
    <row r="128" spans="2:3" x14ac:dyDescent="0.25">
      <c r="B128" s="23"/>
      <c r="C128" s="24"/>
    </row>
    <row r="129" spans="2:3" x14ac:dyDescent="0.25">
      <c r="B129" s="23"/>
      <c r="C129" s="24"/>
    </row>
    <row r="130" spans="2:3" x14ac:dyDescent="0.25">
      <c r="B130" s="23"/>
      <c r="C130" s="24"/>
    </row>
    <row r="131" spans="2:3" x14ac:dyDescent="0.25">
      <c r="B131" s="23"/>
      <c r="C131" s="24"/>
    </row>
    <row r="132" spans="2:3" x14ac:dyDescent="0.25">
      <c r="B132" s="23"/>
      <c r="C132" s="24"/>
    </row>
    <row r="133" spans="2:3" x14ac:dyDescent="0.25">
      <c r="B133" s="23"/>
      <c r="C133" s="24"/>
    </row>
    <row r="134" spans="2:3" x14ac:dyDescent="0.25">
      <c r="B134" s="23"/>
      <c r="C134" s="24"/>
    </row>
    <row r="135" spans="2:3" x14ac:dyDescent="0.25">
      <c r="B135" s="23"/>
      <c r="C135" s="24"/>
    </row>
    <row r="136" spans="2:3" x14ac:dyDescent="0.25">
      <c r="B136" s="23"/>
      <c r="C136" s="24"/>
    </row>
    <row r="137" spans="2:3" x14ac:dyDescent="0.25">
      <c r="B137" s="23"/>
      <c r="C137" s="24"/>
    </row>
    <row r="138" spans="2:3" x14ac:dyDescent="0.25">
      <c r="B138" s="23"/>
      <c r="C138" s="24"/>
    </row>
    <row r="139" spans="2:3" x14ac:dyDescent="0.25">
      <c r="B139" s="23"/>
      <c r="C139" s="24"/>
    </row>
    <row r="140" spans="2:3" x14ac:dyDescent="0.25">
      <c r="B140" s="23"/>
      <c r="C140" s="24"/>
    </row>
    <row r="141" spans="2:3" x14ac:dyDescent="0.25">
      <c r="B141" s="23"/>
      <c r="C141" s="24"/>
    </row>
    <row r="142" spans="2:3" x14ac:dyDescent="0.25">
      <c r="B142" s="23"/>
      <c r="C142" s="24"/>
    </row>
    <row r="143" spans="2:3" x14ac:dyDescent="0.25">
      <c r="B143" s="23"/>
      <c r="C143" s="24"/>
    </row>
    <row r="144" spans="2:3" x14ac:dyDescent="0.25">
      <c r="B144" s="23"/>
      <c r="C144" s="24"/>
    </row>
    <row r="145" spans="2:3" x14ac:dyDescent="0.25">
      <c r="B145" s="23"/>
      <c r="C145" s="24"/>
    </row>
    <row r="146" spans="2:3" x14ac:dyDescent="0.25">
      <c r="B146" s="23"/>
      <c r="C146" s="24"/>
    </row>
    <row r="147" spans="2:3" x14ac:dyDescent="0.25">
      <c r="B147" s="23"/>
      <c r="C147" s="24"/>
    </row>
    <row r="148" spans="2:3" x14ac:dyDescent="0.25">
      <c r="B148" s="23"/>
      <c r="C148" s="24"/>
    </row>
    <row r="149" spans="2:3" x14ac:dyDescent="0.25">
      <c r="B149" s="23"/>
      <c r="C149" s="24"/>
    </row>
    <row r="150" spans="2:3" x14ac:dyDescent="0.25">
      <c r="B150" s="23"/>
      <c r="C150" s="24"/>
    </row>
    <row r="151" spans="2:3" x14ac:dyDescent="0.25">
      <c r="B151" s="23"/>
      <c r="C151" s="24"/>
    </row>
    <row r="152" spans="2:3" x14ac:dyDescent="0.25">
      <c r="B152" s="23"/>
      <c r="C152" s="24"/>
    </row>
    <row r="153" spans="2:3" x14ac:dyDescent="0.25">
      <c r="B153" s="23"/>
      <c r="C153" s="24"/>
    </row>
    <row r="154" spans="2:3" x14ac:dyDescent="0.25">
      <c r="B154" s="23"/>
      <c r="C154" s="24"/>
    </row>
    <row r="155" spans="2:3" x14ac:dyDescent="0.25">
      <c r="B155" s="23"/>
      <c r="C155" s="24"/>
    </row>
    <row r="156" spans="2:3" x14ac:dyDescent="0.25">
      <c r="B156" s="23"/>
      <c r="C156" s="24"/>
    </row>
    <row r="157" spans="2:3" x14ac:dyDescent="0.25">
      <c r="B157" s="23"/>
      <c r="C157" s="24"/>
    </row>
    <row r="158" spans="2:3" x14ac:dyDescent="0.25">
      <c r="B158" s="23"/>
      <c r="C158" s="24"/>
    </row>
    <row r="159" spans="2:3" x14ac:dyDescent="0.25">
      <c r="B159" s="23"/>
      <c r="C159" s="24"/>
    </row>
    <row r="160" spans="2:3" x14ac:dyDescent="0.25">
      <c r="B160" s="23"/>
      <c r="C160" s="24"/>
    </row>
    <row r="161" spans="2:3" x14ac:dyDescent="0.25">
      <c r="B161" s="23"/>
      <c r="C161" s="24"/>
    </row>
    <row r="162" spans="2:3" x14ac:dyDescent="0.25">
      <c r="B162" s="23"/>
      <c r="C162" s="24"/>
    </row>
    <row r="163" spans="2:3" x14ac:dyDescent="0.25">
      <c r="B163" s="23"/>
      <c r="C163" s="24"/>
    </row>
    <row r="164" spans="2:3" x14ac:dyDescent="0.25">
      <c r="B164" s="23"/>
      <c r="C164" s="24"/>
    </row>
    <row r="165" spans="2:3" x14ac:dyDescent="0.25">
      <c r="B165" s="23"/>
      <c r="C165" s="24"/>
    </row>
    <row r="166" spans="2:3" x14ac:dyDescent="0.25">
      <c r="B166" s="23"/>
      <c r="C166" s="24"/>
    </row>
    <row r="167" spans="2:3" x14ac:dyDescent="0.25">
      <c r="B167" s="23"/>
      <c r="C167" s="24"/>
    </row>
    <row r="168" spans="2:3" x14ac:dyDescent="0.25">
      <c r="B168" s="23"/>
      <c r="C168" s="24"/>
    </row>
    <row r="169" spans="2:3" x14ac:dyDescent="0.25">
      <c r="B169" s="23"/>
      <c r="C169" s="24"/>
    </row>
    <row r="170" spans="2:3" x14ac:dyDescent="0.25">
      <c r="B170" s="23"/>
      <c r="C170" s="24"/>
    </row>
    <row r="171" spans="2:3" x14ac:dyDescent="0.25">
      <c r="B171" s="23"/>
      <c r="C171" s="24"/>
    </row>
    <row r="172" spans="2:3" x14ac:dyDescent="0.25">
      <c r="B172" s="23"/>
      <c r="C172" s="24"/>
    </row>
    <row r="173" spans="2:3" x14ac:dyDescent="0.25">
      <c r="B173" s="23"/>
      <c r="C173" s="24"/>
    </row>
    <row r="174" spans="2:3" x14ac:dyDescent="0.25">
      <c r="B174" s="23"/>
      <c r="C174" s="24"/>
    </row>
    <row r="175" spans="2:3" x14ac:dyDescent="0.25">
      <c r="B175" s="23"/>
      <c r="C175" s="24"/>
    </row>
    <row r="176" spans="2:3" x14ac:dyDescent="0.25">
      <c r="B176" s="23"/>
      <c r="C176" s="24"/>
    </row>
    <row r="177" spans="2:3" x14ac:dyDescent="0.25">
      <c r="B177" s="23"/>
      <c r="C177" s="24"/>
    </row>
    <row r="178" spans="2:3" x14ac:dyDescent="0.25">
      <c r="B178" s="23"/>
      <c r="C178" s="24"/>
    </row>
    <row r="179" spans="2:3" x14ac:dyDescent="0.25">
      <c r="B179" s="23"/>
      <c r="C179" s="24"/>
    </row>
    <row r="180" spans="2:3" x14ac:dyDescent="0.25">
      <c r="B180" s="23"/>
      <c r="C180" s="24"/>
    </row>
    <row r="181" spans="2:3" x14ac:dyDescent="0.25">
      <c r="B181" s="23"/>
      <c r="C181" s="24"/>
    </row>
    <row r="182" spans="2:3" x14ac:dyDescent="0.25">
      <c r="B182" s="23"/>
      <c r="C182" s="24"/>
    </row>
    <row r="183" spans="2:3" x14ac:dyDescent="0.25">
      <c r="B183" s="23"/>
      <c r="C183" s="24"/>
    </row>
    <row r="184" spans="2:3" x14ac:dyDescent="0.25">
      <c r="B184" s="23"/>
      <c r="C184" s="24"/>
    </row>
    <row r="185" spans="2:3" x14ac:dyDescent="0.25">
      <c r="B185" s="23"/>
      <c r="C185" s="24"/>
    </row>
    <row r="186" spans="2:3" x14ac:dyDescent="0.25">
      <c r="B186" s="23"/>
      <c r="C186" s="24"/>
    </row>
    <row r="187" spans="2:3" x14ac:dyDescent="0.25">
      <c r="B187" s="23"/>
      <c r="C187" s="24"/>
    </row>
    <row r="188" spans="2:3" x14ac:dyDescent="0.25">
      <c r="B188" s="23"/>
      <c r="C188" s="24"/>
    </row>
    <row r="189" spans="2:3" x14ac:dyDescent="0.25">
      <c r="B189" s="23"/>
      <c r="C189" s="24"/>
    </row>
    <row r="190" spans="2:3" x14ac:dyDescent="0.25">
      <c r="B190" s="23"/>
      <c r="C190" s="24"/>
    </row>
    <row r="191" spans="2:3" x14ac:dyDescent="0.25">
      <c r="B191" s="23"/>
      <c r="C191" s="24"/>
    </row>
    <row r="192" spans="2:3" x14ac:dyDescent="0.25">
      <c r="B192" s="23"/>
      <c r="C192" s="24"/>
    </row>
    <row r="193" spans="2:3" x14ac:dyDescent="0.25">
      <c r="B193" s="23"/>
      <c r="C193" s="24"/>
    </row>
    <row r="194" spans="2:3" x14ac:dyDescent="0.25">
      <c r="B194" s="23"/>
      <c r="C194" s="24"/>
    </row>
    <row r="195" spans="2:3" x14ac:dyDescent="0.25">
      <c r="B195" s="23"/>
      <c r="C195" s="24"/>
    </row>
    <row r="196" spans="2:3" x14ac:dyDescent="0.25">
      <c r="B196" s="23"/>
      <c r="C196" s="24"/>
    </row>
    <row r="197" spans="2:3" x14ac:dyDescent="0.25">
      <c r="B197" s="23"/>
      <c r="C197" s="24"/>
    </row>
    <row r="198" spans="2:3" x14ac:dyDescent="0.25">
      <c r="B198" s="23"/>
      <c r="C198" s="24"/>
    </row>
    <row r="199" spans="2:3" x14ac:dyDescent="0.25">
      <c r="B199" s="23"/>
      <c r="C199" s="24"/>
    </row>
    <row r="200" spans="2:3" x14ac:dyDescent="0.25">
      <c r="B200" s="23"/>
      <c r="C200" s="24"/>
    </row>
    <row r="201" spans="2:3" x14ac:dyDescent="0.25">
      <c r="B201" s="23"/>
      <c r="C201" s="24"/>
    </row>
    <row r="202" spans="2:3" x14ac:dyDescent="0.25">
      <c r="B202" s="23"/>
      <c r="C202" s="24"/>
    </row>
    <row r="203" spans="2:3" x14ac:dyDescent="0.25">
      <c r="B203" s="23"/>
      <c r="C203" s="24"/>
    </row>
    <row r="204" spans="2:3" x14ac:dyDescent="0.25">
      <c r="B204" s="23"/>
      <c r="C204" s="24"/>
    </row>
    <row r="205" spans="2:3" x14ac:dyDescent="0.25">
      <c r="B205" s="23"/>
      <c r="C205" s="24"/>
    </row>
    <row r="206" spans="2:3" x14ac:dyDescent="0.25">
      <c r="B206" s="23"/>
      <c r="C206" s="24"/>
    </row>
    <row r="207" spans="2:3" x14ac:dyDescent="0.25">
      <c r="B207" s="23"/>
      <c r="C207" s="24"/>
    </row>
    <row r="208" spans="2:3" x14ac:dyDescent="0.25">
      <c r="B208" s="23"/>
      <c r="C208" s="24"/>
    </row>
    <row r="209" spans="2:3" x14ac:dyDescent="0.25">
      <c r="B209" s="23"/>
      <c r="C209" s="24"/>
    </row>
    <row r="210" spans="2:3" x14ac:dyDescent="0.25">
      <c r="B210" s="23"/>
      <c r="C210" s="24"/>
    </row>
    <row r="211" spans="2:3" x14ac:dyDescent="0.25">
      <c r="B211" s="23"/>
      <c r="C211" s="24"/>
    </row>
    <row r="212" spans="2:3" x14ac:dyDescent="0.25">
      <c r="B212" s="23"/>
      <c r="C212" s="24"/>
    </row>
    <row r="213" spans="2:3" x14ac:dyDescent="0.25">
      <c r="B213" s="23"/>
      <c r="C213" s="24"/>
    </row>
    <row r="214" spans="2:3" x14ac:dyDescent="0.25">
      <c r="B214" s="23"/>
      <c r="C214" s="24"/>
    </row>
    <row r="215" spans="2:3" x14ac:dyDescent="0.25">
      <c r="B215" s="23"/>
      <c r="C215" s="24"/>
    </row>
    <row r="216" spans="2:3" x14ac:dyDescent="0.25">
      <c r="B216" s="23"/>
      <c r="C216" s="24"/>
    </row>
    <row r="217" spans="2:3" x14ac:dyDescent="0.25">
      <c r="B217" s="23"/>
      <c r="C217" s="24"/>
    </row>
    <row r="218" spans="2:3" x14ac:dyDescent="0.25">
      <c r="B218" s="23"/>
      <c r="C218" s="24"/>
    </row>
    <row r="219" spans="2:3" x14ac:dyDescent="0.25">
      <c r="B219" s="23"/>
      <c r="C219" s="24"/>
    </row>
    <row r="220" spans="2:3" x14ac:dyDescent="0.25">
      <c r="B220" s="23"/>
      <c r="C220" s="24"/>
    </row>
    <row r="221" spans="2:3" x14ac:dyDescent="0.25">
      <c r="B221" s="23"/>
      <c r="C221" s="24"/>
    </row>
    <row r="222" spans="2:3" x14ac:dyDescent="0.25">
      <c r="B222" s="23"/>
      <c r="C222" s="24"/>
    </row>
    <row r="223" spans="2:3" x14ac:dyDescent="0.25">
      <c r="B223" s="23"/>
      <c r="C223" s="24"/>
    </row>
    <row r="224" spans="2:3" x14ac:dyDescent="0.25">
      <c r="B224" s="23"/>
      <c r="C224" s="24"/>
    </row>
    <row r="225" spans="2:3" x14ac:dyDescent="0.25">
      <c r="B225" s="23"/>
      <c r="C225" s="24"/>
    </row>
    <row r="226" spans="2:3" x14ac:dyDescent="0.25">
      <c r="B226" s="23"/>
      <c r="C226" s="24"/>
    </row>
    <row r="227" spans="2:3" x14ac:dyDescent="0.25">
      <c r="B227" s="23"/>
      <c r="C227" s="24"/>
    </row>
    <row r="228" spans="2:3" x14ac:dyDescent="0.25">
      <c r="B228" s="23"/>
      <c r="C228" s="24"/>
    </row>
    <row r="229" spans="2:3" x14ac:dyDescent="0.25">
      <c r="B229" s="23"/>
      <c r="C229" s="24"/>
    </row>
    <row r="230" spans="2:3" x14ac:dyDescent="0.25">
      <c r="B230" s="23"/>
      <c r="C230" s="24"/>
    </row>
    <row r="231" spans="2:3" x14ac:dyDescent="0.25">
      <c r="B231" s="23"/>
      <c r="C231" s="24"/>
    </row>
    <row r="232" spans="2:3" x14ac:dyDescent="0.25">
      <c r="B232" s="23"/>
      <c r="C232" s="24"/>
    </row>
    <row r="233" spans="2:3" x14ac:dyDescent="0.25">
      <c r="B233" s="23"/>
      <c r="C233" s="24"/>
    </row>
    <row r="234" spans="2:3" x14ac:dyDescent="0.25">
      <c r="B234" s="23"/>
      <c r="C234" s="24"/>
    </row>
    <row r="235" spans="2:3" x14ac:dyDescent="0.25">
      <c r="B235" s="23"/>
      <c r="C235" s="24"/>
    </row>
    <row r="236" spans="2:3" x14ac:dyDescent="0.25">
      <c r="B236" s="23"/>
      <c r="C236" s="24"/>
    </row>
    <row r="237" spans="2:3" x14ac:dyDescent="0.25">
      <c r="B237" s="23"/>
      <c r="C237" s="24"/>
    </row>
    <row r="238" spans="2:3" x14ac:dyDescent="0.25">
      <c r="B238" s="23"/>
      <c r="C238" s="24"/>
    </row>
    <row r="239" spans="2:3" x14ac:dyDescent="0.25">
      <c r="B239" s="23"/>
      <c r="C239" s="24"/>
    </row>
    <row r="240" spans="2:3" x14ac:dyDescent="0.25">
      <c r="B240" s="23"/>
      <c r="C240" s="24"/>
    </row>
    <row r="241" spans="2:3" x14ac:dyDescent="0.25">
      <c r="B241" s="23"/>
      <c r="C241" s="24"/>
    </row>
    <row r="242" spans="2:3" x14ac:dyDescent="0.25">
      <c r="B242" s="23"/>
      <c r="C242" s="24"/>
    </row>
    <row r="243" spans="2:3" x14ac:dyDescent="0.25">
      <c r="B243" s="23"/>
      <c r="C243" s="24"/>
    </row>
    <row r="244" spans="2:3" x14ac:dyDescent="0.25">
      <c r="B244" s="23"/>
      <c r="C244" s="24"/>
    </row>
    <row r="245" spans="2:3" x14ac:dyDescent="0.25">
      <c r="B245" s="23"/>
      <c r="C245" s="24"/>
    </row>
    <row r="246" spans="2:3" x14ac:dyDescent="0.25">
      <c r="B246" s="23"/>
      <c r="C246" s="24"/>
    </row>
    <row r="247" spans="2:3" x14ac:dyDescent="0.25">
      <c r="B247" s="23"/>
      <c r="C247" s="24"/>
    </row>
    <row r="248" spans="2:3" x14ac:dyDescent="0.25">
      <c r="B248" s="23"/>
      <c r="C248" s="24"/>
    </row>
    <row r="249" spans="2:3" x14ac:dyDescent="0.25">
      <c r="B249" s="23"/>
      <c r="C249" s="24"/>
    </row>
    <row r="250" spans="2:3" x14ac:dyDescent="0.25">
      <c r="B250" s="23"/>
      <c r="C250" s="24"/>
    </row>
    <row r="251" spans="2:3" x14ac:dyDescent="0.25">
      <c r="B251" s="23"/>
      <c r="C251" s="24"/>
    </row>
    <row r="252" spans="2:3" x14ac:dyDescent="0.25">
      <c r="B252" s="23"/>
      <c r="C252" s="24"/>
    </row>
    <row r="253" spans="2:3" x14ac:dyDescent="0.25">
      <c r="B253" s="23"/>
      <c r="C253" s="24"/>
    </row>
    <row r="254" spans="2:3" x14ac:dyDescent="0.25">
      <c r="B254" s="23"/>
      <c r="C254" s="24"/>
    </row>
    <row r="255" spans="2:3" x14ac:dyDescent="0.25">
      <c r="B255" s="23"/>
      <c r="C255" s="24"/>
    </row>
    <row r="256" spans="2:3" x14ac:dyDescent="0.25">
      <c r="B256" s="23"/>
      <c r="C256" s="24"/>
    </row>
    <row r="257" spans="2:3" x14ac:dyDescent="0.25">
      <c r="B257" s="23"/>
      <c r="C257" s="24"/>
    </row>
    <row r="258" spans="2:3" x14ac:dyDescent="0.25">
      <c r="B258" s="23"/>
      <c r="C258" s="24"/>
    </row>
    <row r="259" spans="2:3" x14ac:dyDescent="0.25">
      <c r="B259" s="23"/>
      <c r="C259" s="24"/>
    </row>
    <row r="260" spans="2:3" x14ac:dyDescent="0.25">
      <c r="B260" s="23"/>
      <c r="C260" s="24"/>
    </row>
    <row r="261" spans="2:3" x14ac:dyDescent="0.25">
      <c r="B261" s="23"/>
      <c r="C261" s="24"/>
    </row>
    <row r="262" spans="2:3" x14ac:dyDescent="0.25">
      <c r="B262" s="23"/>
      <c r="C262" s="24"/>
    </row>
    <row r="263" spans="2:3" x14ac:dyDescent="0.25">
      <c r="B263" s="23"/>
      <c r="C263" s="24"/>
    </row>
    <row r="264" spans="2:3" x14ac:dyDescent="0.25">
      <c r="B264" s="23"/>
      <c r="C264" s="24"/>
    </row>
    <row r="265" spans="2:3" x14ac:dyDescent="0.25">
      <c r="B265" s="23"/>
      <c r="C265" s="24"/>
    </row>
    <row r="266" spans="2:3" x14ac:dyDescent="0.25">
      <c r="B266" s="23"/>
      <c r="C266" s="24"/>
    </row>
    <row r="267" spans="2:3" x14ac:dyDescent="0.25">
      <c r="B267" s="23"/>
      <c r="C267" s="24"/>
    </row>
    <row r="268" spans="2:3" x14ac:dyDescent="0.25">
      <c r="B268" s="23"/>
      <c r="C268" s="24"/>
    </row>
    <row r="269" spans="2:3" x14ac:dyDescent="0.25">
      <c r="B269" s="23"/>
      <c r="C269" s="24"/>
    </row>
    <row r="270" spans="2:3" x14ac:dyDescent="0.25">
      <c r="B270" s="23"/>
      <c r="C270" s="24"/>
    </row>
    <row r="271" spans="2:3" x14ac:dyDescent="0.25">
      <c r="B271" s="23"/>
      <c r="C271" s="24"/>
    </row>
    <row r="272" spans="2:3" x14ac:dyDescent="0.25">
      <c r="B272" s="23"/>
      <c r="C272" s="24"/>
    </row>
    <row r="273" spans="2:3" x14ac:dyDescent="0.25">
      <c r="B273" s="23"/>
      <c r="C273" s="24"/>
    </row>
    <row r="274" spans="2:3" x14ac:dyDescent="0.25">
      <c r="B274" s="23"/>
      <c r="C274" s="24"/>
    </row>
    <row r="275" spans="2:3" x14ac:dyDescent="0.25">
      <c r="B275" s="23"/>
      <c r="C275" s="24"/>
    </row>
    <row r="276" spans="2:3" x14ac:dyDescent="0.25">
      <c r="B276" s="23"/>
      <c r="C276" s="24"/>
    </row>
    <row r="277" spans="2:3" x14ac:dyDescent="0.25">
      <c r="B277" s="23"/>
      <c r="C277" s="24"/>
    </row>
    <row r="278" spans="2:3" x14ac:dyDescent="0.25">
      <c r="B278" s="23"/>
      <c r="C278" s="24"/>
    </row>
    <row r="279" spans="2:3" x14ac:dyDescent="0.25">
      <c r="B279" s="23"/>
      <c r="C279" s="24"/>
    </row>
    <row r="280" spans="2:3" x14ac:dyDescent="0.25">
      <c r="B280" s="23"/>
      <c r="C280" s="24"/>
    </row>
    <row r="281" spans="2:3" x14ac:dyDescent="0.25">
      <c r="B281" s="23"/>
      <c r="C281" s="24"/>
    </row>
    <row r="282" spans="2:3" x14ac:dyDescent="0.25">
      <c r="B282" s="23"/>
      <c r="C282" s="24"/>
    </row>
    <row r="283" spans="2:3" x14ac:dyDescent="0.25">
      <c r="B283" s="23"/>
      <c r="C283" s="24"/>
    </row>
    <row r="284" spans="2:3" x14ac:dyDescent="0.25">
      <c r="B284" s="23"/>
      <c r="C284" s="24"/>
    </row>
    <row r="285" spans="2:3" x14ac:dyDescent="0.25">
      <c r="B285" s="23"/>
      <c r="C285" s="24"/>
    </row>
    <row r="286" spans="2:3" x14ac:dyDescent="0.25">
      <c r="B286" s="23"/>
      <c r="C286" s="24"/>
    </row>
    <row r="287" spans="2:3" x14ac:dyDescent="0.25">
      <c r="B287" s="23"/>
      <c r="C287" s="24"/>
    </row>
    <row r="288" spans="2:3" x14ac:dyDescent="0.25">
      <c r="B288" s="23"/>
      <c r="C288" s="24"/>
    </row>
    <row r="289" spans="2:3" x14ac:dyDescent="0.25">
      <c r="B289" s="23"/>
      <c r="C289" s="24"/>
    </row>
    <row r="290" spans="2:3" x14ac:dyDescent="0.25">
      <c r="B290" s="23"/>
      <c r="C290" s="24"/>
    </row>
    <row r="291" spans="2:3" x14ac:dyDescent="0.25">
      <c r="B291" s="23"/>
      <c r="C291" s="24"/>
    </row>
    <row r="292" spans="2:3" x14ac:dyDescent="0.25">
      <c r="B292" s="23"/>
      <c r="C292" s="24"/>
    </row>
    <row r="293" spans="2:3" x14ac:dyDescent="0.25">
      <c r="B293" s="23"/>
      <c r="C293" s="24"/>
    </row>
    <row r="294" spans="2:3" x14ac:dyDescent="0.25">
      <c r="B294" s="23"/>
      <c r="C294" s="24"/>
    </row>
    <row r="295" spans="2:3" x14ac:dyDescent="0.25">
      <c r="B295" s="23"/>
      <c r="C295" s="24"/>
    </row>
    <row r="296" spans="2:3" x14ac:dyDescent="0.25">
      <c r="B296" s="23"/>
      <c r="C296" s="24"/>
    </row>
    <row r="297" spans="2:3" x14ac:dyDescent="0.25">
      <c r="B297" s="23"/>
      <c r="C297" s="24"/>
    </row>
    <row r="298" spans="2:3" x14ac:dyDescent="0.25">
      <c r="B298" s="23"/>
      <c r="C298" s="24"/>
    </row>
    <row r="299" spans="2:3" x14ac:dyDescent="0.25">
      <c r="B299" s="23"/>
      <c r="C299" s="24"/>
    </row>
    <row r="300" spans="2:3" x14ac:dyDescent="0.25">
      <c r="B300" s="23"/>
      <c r="C300" s="24"/>
    </row>
    <row r="301" spans="2:3" x14ac:dyDescent="0.25">
      <c r="B301" s="23"/>
      <c r="C301" s="24"/>
    </row>
    <row r="302" spans="2:3" x14ac:dyDescent="0.25">
      <c r="B302" s="23"/>
      <c r="C302" s="24"/>
    </row>
    <row r="303" spans="2:3" x14ac:dyDescent="0.25">
      <c r="B303" s="23"/>
      <c r="C303" s="24"/>
    </row>
    <row r="304" spans="2:3" x14ac:dyDescent="0.25">
      <c r="B304" s="23"/>
      <c r="C304" s="24"/>
    </row>
    <row r="305" spans="2:3" x14ac:dyDescent="0.25">
      <c r="B305" s="23"/>
      <c r="C305" s="24"/>
    </row>
    <row r="306" spans="2:3" x14ac:dyDescent="0.25">
      <c r="B306" s="23"/>
      <c r="C306" s="24"/>
    </row>
    <row r="307" spans="2:3" x14ac:dyDescent="0.25">
      <c r="B307" s="23"/>
      <c r="C307" s="24"/>
    </row>
    <row r="308" spans="2:3" x14ac:dyDescent="0.25">
      <c r="B308" s="23"/>
      <c r="C308" s="24"/>
    </row>
    <row r="309" spans="2:3" x14ac:dyDescent="0.25">
      <c r="B309" s="23"/>
      <c r="C309" s="24"/>
    </row>
    <row r="310" spans="2:3" x14ac:dyDescent="0.25">
      <c r="B310" s="23"/>
      <c r="C310" s="24"/>
    </row>
    <row r="311" spans="2:3" x14ac:dyDescent="0.25">
      <c r="B311" s="23"/>
      <c r="C311" s="24"/>
    </row>
    <row r="312" spans="2:3" x14ac:dyDescent="0.25">
      <c r="B312" s="23"/>
      <c r="C312" s="24"/>
    </row>
    <row r="313" spans="2:3" x14ac:dyDescent="0.25">
      <c r="B313" s="23"/>
      <c r="C313" s="24"/>
    </row>
    <row r="314" spans="2:3" x14ac:dyDescent="0.25">
      <c r="B314" s="23"/>
      <c r="C314" s="24"/>
    </row>
    <row r="315" spans="2:3" x14ac:dyDescent="0.25">
      <c r="B315" s="23"/>
      <c r="C315" s="24"/>
    </row>
    <row r="316" spans="2:3" x14ac:dyDescent="0.25">
      <c r="B316" s="23"/>
      <c r="C316" s="24"/>
    </row>
    <row r="317" spans="2:3" x14ac:dyDescent="0.25">
      <c r="B317" s="23"/>
      <c r="C317" s="24"/>
    </row>
    <row r="318" spans="2:3" x14ac:dyDescent="0.25">
      <c r="B318" s="23"/>
      <c r="C318" s="24"/>
    </row>
    <row r="319" spans="2:3" x14ac:dyDescent="0.25">
      <c r="B319" s="23"/>
      <c r="C319" s="24"/>
    </row>
    <row r="320" spans="2:3" x14ac:dyDescent="0.25">
      <c r="B320" s="23"/>
      <c r="C320" s="24"/>
    </row>
    <row r="321" spans="2:3" x14ac:dyDescent="0.25">
      <c r="B321" s="23"/>
      <c r="C321" s="24"/>
    </row>
    <row r="322" spans="2:3" x14ac:dyDescent="0.25">
      <c r="B322" s="23"/>
      <c r="C322" s="24"/>
    </row>
    <row r="323" spans="2:3" x14ac:dyDescent="0.25">
      <c r="B323" s="23"/>
      <c r="C323" s="24"/>
    </row>
    <row r="324" spans="2:3" x14ac:dyDescent="0.25">
      <c r="B324" s="23"/>
      <c r="C324" s="24"/>
    </row>
    <row r="325" spans="2:3" x14ac:dyDescent="0.25">
      <c r="B325" s="23"/>
      <c r="C325" s="24"/>
    </row>
    <row r="326" spans="2:3" x14ac:dyDescent="0.25">
      <c r="B326" s="23"/>
      <c r="C326" s="24"/>
    </row>
    <row r="327" spans="2:3" x14ac:dyDescent="0.25">
      <c r="B327" s="23"/>
      <c r="C327" s="24"/>
    </row>
    <row r="328" spans="2:3" x14ac:dyDescent="0.25">
      <c r="B328" s="23"/>
      <c r="C328" s="24"/>
    </row>
    <row r="329" spans="2:3" x14ac:dyDescent="0.25">
      <c r="B329" s="23"/>
      <c r="C329" s="24"/>
    </row>
    <row r="330" spans="2:3" x14ac:dyDescent="0.25">
      <c r="B330" s="23"/>
      <c r="C330" s="24"/>
    </row>
    <row r="331" spans="2:3" x14ac:dyDescent="0.25">
      <c r="B331" s="23"/>
      <c r="C331" s="24"/>
    </row>
    <row r="332" spans="2:3" x14ac:dyDescent="0.25">
      <c r="B332" s="23"/>
      <c r="C332" s="24"/>
    </row>
    <row r="333" spans="2:3" x14ac:dyDescent="0.25">
      <c r="B333" s="23"/>
      <c r="C333" s="24"/>
    </row>
    <row r="334" spans="2:3" x14ac:dyDescent="0.25">
      <c r="B334" s="23"/>
      <c r="C334" s="24"/>
    </row>
    <row r="335" spans="2:3" x14ac:dyDescent="0.25">
      <c r="B335" s="23"/>
      <c r="C335" s="24"/>
    </row>
    <row r="336" spans="2:3" x14ac:dyDescent="0.25">
      <c r="B336" s="23"/>
      <c r="C336" s="24"/>
    </row>
    <row r="337" spans="2:3" x14ac:dyDescent="0.25">
      <c r="B337" s="23"/>
      <c r="C337" s="24"/>
    </row>
    <row r="338" spans="2:3" x14ac:dyDescent="0.25">
      <c r="B338" s="23"/>
      <c r="C338" s="24"/>
    </row>
    <row r="339" spans="2:3" x14ac:dyDescent="0.25">
      <c r="B339" s="23"/>
      <c r="C339" s="24"/>
    </row>
    <row r="340" spans="2:3" x14ac:dyDescent="0.25">
      <c r="B340" s="23"/>
      <c r="C340" s="24"/>
    </row>
    <row r="341" spans="2:3" x14ac:dyDescent="0.25">
      <c r="B341" s="23"/>
      <c r="C341" s="24"/>
    </row>
    <row r="342" spans="2:3" x14ac:dyDescent="0.25">
      <c r="B342" s="23"/>
      <c r="C342" s="24"/>
    </row>
    <row r="343" spans="2:3" x14ac:dyDescent="0.25">
      <c r="B343" s="23"/>
      <c r="C343" s="24"/>
    </row>
    <row r="344" spans="2:3" x14ac:dyDescent="0.25">
      <c r="B344" s="23"/>
      <c r="C344" s="24"/>
    </row>
    <row r="345" spans="2:3" x14ac:dyDescent="0.25">
      <c r="B345" s="23"/>
      <c r="C345" s="24"/>
    </row>
    <row r="346" spans="2:3" x14ac:dyDescent="0.25">
      <c r="B346" s="23"/>
      <c r="C346" s="24"/>
    </row>
    <row r="347" spans="2:3" x14ac:dyDescent="0.25">
      <c r="B347" s="23"/>
      <c r="C347" s="24"/>
    </row>
    <row r="348" spans="2:3" x14ac:dyDescent="0.25">
      <c r="B348" s="23"/>
      <c r="C348" s="24"/>
    </row>
    <row r="349" spans="2:3" x14ac:dyDescent="0.25">
      <c r="B349" s="23"/>
      <c r="C349" s="24"/>
    </row>
    <row r="350" spans="2:3" x14ac:dyDescent="0.25">
      <c r="B350" s="23"/>
      <c r="C350" s="24"/>
    </row>
    <row r="351" spans="2:3" x14ac:dyDescent="0.25">
      <c r="B351" s="23"/>
      <c r="C351" s="24"/>
    </row>
    <row r="352" spans="2:3" x14ac:dyDescent="0.25">
      <c r="B352" s="23"/>
      <c r="C352" s="24"/>
    </row>
    <row r="353" spans="2:3" x14ac:dyDescent="0.25">
      <c r="B353" s="23"/>
      <c r="C353" s="24"/>
    </row>
    <row r="354" spans="2:3" x14ac:dyDescent="0.25">
      <c r="B354" s="23"/>
      <c r="C354" s="24"/>
    </row>
    <row r="355" spans="2:3" x14ac:dyDescent="0.25">
      <c r="B355" s="23"/>
      <c r="C355" s="24"/>
    </row>
    <row r="356" spans="2:3" x14ac:dyDescent="0.25">
      <c r="B356" s="23"/>
      <c r="C356" s="24"/>
    </row>
    <row r="357" spans="2:3" x14ac:dyDescent="0.25">
      <c r="B357" s="23"/>
      <c r="C357" s="24"/>
    </row>
    <row r="358" spans="2:3" x14ac:dyDescent="0.25">
      <c r="B358" s="23"/>
      <c r="C358" s="24"/>
    </row>
    <row r="359" spans="2:3" x14ac:dyDescent="0.25">
      <c r="B359" s="23"/>
      <c r="C359" s="24"/>
    </row>
    <row r="360" spans="2:3" x14ac:dyDescent="0.25">
      <c r="B360" s="23"/>
      <c r="C360" s="24"/>
    </row>
    <row r="361" spans="2:3" x14ac:dyDescent="0.25">
      <c r="B361" s="23"/>
      <c r="C361" s="24"/>
    </row>
    <row r="362" spans="2:3" x14ac:dyDescent="0.25">
      <c r="B362" s="23"/>
      <c r="C362" s="24"/>
    </row>
    <row r="363" spans="2:3" x14ac:dyDescent="0.25">
      <c r="B363" s="23"/>
      <c r="C363" s="24"/>
    </row>
    <row r="364" spans="2:3" x14ac:dyDescent="0.25">
      <c r="B364" s="23"/>
      <c r="C364" s="24"/>
    </row>
    <row r="365" spans="2:3" x14ac:dyDescent="0.25">
      <c r="B365" s="23"/>
      <c r="C365" s="24"/>
    </row>
    <row r="366" spans="2:3" x14ac:dyDescent="0.25">
      <c r="B366" s="23"/>
      <c r="C366" s="24"/>
    </row>
    <row r="367" spans="2:3" x14ac:dyDescent="0.25">
      <c r="B367" s="23"/>
      <c r="C367" s="24"/>
    </row>
    <row r="368" spans="2:3" x14ac:dyDescent="0.25">
      <c r="B368" s="23"/>
      <c r="C368" s="24"/>
    </row>
    <row r="369" spans="2:3" x14ac:dyDescent="0.25">
      <c r="B369" s="23"/>
      <c r="C369" s="24"/>
    </row>
    <row r="370" spans="2:3" x14ac:dyDescent="0.25">
      <c r="B370" s="23"/>
      <c r="C370" s="24"/>
    </row>
    <row r="371" spans="2:3" x14ac:dyDescent="0.25">
      <c r="B371" s="23"/>
      <c r="C371" s="24"/>
    </row>
    <row r="372" spans="2:3" x14ac:dyDescent="0.25">
      <c r="B372" s="23"/>
      <c r="C372" s="24"/>
    </row>
    <row r="373" spans="2:3" x14ac:dyDescent="0.25">
      <c r="B373" s="23"/>
      <c r="C373" s="24"/>
    </row>
    <row r="374" spans="2:3" x14ac:dyDescent="0.25">
      <c r="B374" s="23"/>
      <c r="C374" s="24"/>
    </row>
    <row r="375" spans="2:3" x14ac:dyDescent="0.25">
      <c r="B375" s="23"/>
      <c r="C375" s="24"/>
    </row>
    <row r="376" spans="2:3" x14ac:dyDescent="0.25">
      <c r="B376" s="23"/>
      <c r="C376" s="24"/>
    </row>
    <row r="377" spans="2:3" x14ac:dyDescent="0.25">
      <c r="B377" s="23"/>
      <c r="C377" s="24"/>
    </row>
    <row r="378" spans="2:3" x14ac:dyDescent="0.25">
      <c r="B378" s="23"/>
      <c r="C378" s="24"/>
    </row>
    <row r="379" spans="2:3" x14ac:dyDescent="0.25">
      <c r="B379" s="23"/>
      <c r="C379" s="24"/>
    </row>
    <row r="380" spans="2:3" x14ac:dyDescent="0.25">
      <c r="B380" s="23"/>
      <c r="C380" s="24"/>
    </row>
    <row r="381" spans="2:3" x14ac:dyDescent="0.25">
      <c r="B381" s="23"/>
      <c r="C381" s="24"/>
    </row>
    <row r="382" spans="2:3" x14ac:dyDescent="0.25">
      <c r="B382" s="23"/>
      <c r="C382" s="24"/>
    </row>
    <row r="383" spans="2:3" x14ac:dyDescent="0.25">
      <c r="B383" s="23"/>
      <c r="C383" s="24"/>
    </row>
    <row r="384" spans="2:3" x14ac:dyDescent="0.25">
      <c r="B384" s="23"/>
      <c r="C384" s="24"/>
    </row>
    <row r="385" spans="2:3" x14ac:dyDescent="0.25">
      <c r="B385" s="23"/>
      <c r="C385" s="24"/>
    </row>
    <row r="386" spans="2:3" x14ac:dyDescent="0.25">
      <c r="B386" s="23"/>
      <c r="C386" s="24"/>
    </row>
    <row r="387" spans="2:3" x14ac:dyDescent="0.25">
      <c r="B387" s="23"/>
      <c r="C387" s="24"/>
    </row>
    <row r="388" spans="2:3" x14ac:dyDescent="0.25">
      <c r="B388" s="23"/>
      <c r="C388" s="24"/>
    </row>
    <row r="389" spans="2:3" x14ac:dyDescent="0.25">
      <c r="B389" s="23"/>
      <c r="C389" s="24"/>
    </row>
    <row r="390" spans="2:3" x14ac:dyDescent="0.25">
      <c r="B390" s="23"/>
      <c r="C390" s="24"/>
    </row>
    <row r="391" spans="2:3" x14ac:dyDescent="0.25">
      <c r="B391" s="23"/>
      <c r="C391" s="24"/>
    </row>
    <row r="392" spans="2:3" x14ac:dyDescent="0.25">
      <c r="B392" s="23"/>
      <c r="C392" s="24"/>
    </row>
    <row r="393" spans="2:3" x14ac:dyDescent="0.25">
      <c r="B393" s="23"/>
      <c r="C393" s="24"/>
    </row>
    <row r="394" spans="2:3" x14ac:dyDescent="0.25">
      <c r="B394" s="23"/>
      <c r="C394" s="24"/>
    </row>
    <row r="395" spans="2:3" x14ac:dyDescent="0.25">
      <c r="B395" s="23"/>
      <c r="C395" s="24"/>
    </row>
    <row r="396" spans="2:3" x14ac:dyDescent="0.25">
      <c r="B396" s="23"/>
      <c r="C396" s="24"/>
    </row>
    <row r="397" spans="2:3" x14ac:dyDescent="0.25">
      <c r="B397" s="23"/>
      <c r="C397" s="24"/>
    </row>
    <row r="398" spans="2:3" x14ac:dyDescent="0.25">
      <c r="B398" s="23"/>
      <c r="C398" s="24"/>
    </row>
    <row r="399" spans="2:3" x14ac:dyDescent="0.25">
      <c r="B399" s="23"/>
      <c r="C399" s="24"/>
    </row>
    <row r="400" spans="2:3" x14ac:dyDescent="0.25">
      <c r="B400" s="23"/>
      <c r="C400" s="24"/>
    </row>
    <row r="401" spans="2:3" x14ac:dyDescent="0.25">
      <c r="B401" s="23"/>
      <c r="C401" s="24"/>
    </row>
  </sheetData>
  <autoFilter ref="A1:E16" xr:uid="{3D82E4AC-5BDA-4423-B100-F014CDDF9FA5}"/>
  <phoneticPr fontId="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B373-E012-4B33-A2CA-3C06D5457D5C}">
  <dimension ref="A1:E43"/>
  <sheetViews>
    <sheetView workbookViewId="0">
      <selection activeCell="A2" sqref="A2:E2"/>
    </sheetView>
  </sheetViews>
  <sheetFormatPr baseColWidth="10" defaultRowHeight="15" x14ac:dyDescent="0.25"/>
  <cols>
    <col min="1" max="1" customWidth="true" width="27.85546875" collapsed="true"/>
    <col min="2" max="2" customWidth="true" width="22.0" collapsed="true"/>
    <col min="5" max="5" bestFit="true" customWidth="true" width="97.5703125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60</v>
      </c>
      <c r="B2" s="107" t="n">
        <v>44896.41871104167</v>
      </c>
      <c r="C2" s="108" t="n">
        <v>44896.00072053241</v>
      </c>
      <c r="D2" s="28" t="s">
        <v>58</v>
      </c>
      <c r="E2" s="28" t="s">
        <v>83</v>
      </c>
    </row>
    <row r="3" spans="1:5" x14ac:dyDescent="0.25">
      <c r="A3" s="28"/>
      <c r="B3" s="45"/>
      <c r="C3" s="46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A18" s="28"/>
      <c r="B18" s="29"/>
      <c r="C18" s="30"/>
      <c r="D18" s="28"/>
      <c r="E18" s="28"/>
    </row>
    <row r="19" spans="1:5" x14ac:dyDescent="0.25">
      <c r="A19" s="28"/>
      <c r="B19" s="29"/>
      <c r="C19" s="30"/>
      <c r="D19" s="28"/>
      <c r="E19" s="28"/>
    </row>
    <row r="20" spans="1:5" x14ac:dyDescent="0.25">
      <c r="A20" s="28"/>
      <c r="B20" s="29"/>
      <c r="C20" s="30"/>
      <c r="D20" s="28"/>
      <c r="E20" s="28"/>
    </row>
    <row r="21" spans="1:5" x14ac:dyDescent="0.25">
      <c r="A21" s="28"/>
      <c r="B21" s="29"/>
      <c r="C21" s="30"/>
      <c r="D21" s="28"/>
      <c r="E21" s="28"/>
    </row>
    <row r="22" spans="1:5" x14ac:dyDescent="0.25">
      <c r="A22" s="28"/>
      <c r="B22" s="29"/>
      <c r="C22" s="30"/>
      <c r="D22" s="28"/>
      <c r="E22" s="28"/>
    </row>
    <row r="23" spans="1:5" x14ac:dyDescent="0.25">
      <c r="A23" s="28"/>
      <c r="B23" s="29"/>
      <c r="C23" s="30"/>
      <c r="D23" s="28"/>
      <c r="E23" s="28"/>
    </row>
    <row r="24" spans="1:5" x14ac:dyDescent="0.25">
      <c r="A24" s="28"/>
      <c r="B24" s="29"/>
      <c r="C24" s="30"/>
      <c r="D24" s="28"/>
      <c r="E24" s="28"/>
    </row>
    <row r="25" spans="1:5" x14ac:dyDescent="0.25">
      <c r="A25" s="28"/>
      <c r="B25" s="29"/>
      <c r="C25" s="30"/>
      <c r="D25" s="28"/>
      <c r="E25" s="28"/>
    </row>
    <row r="26" spans="1:5" x14ac:dyDescent="0.25">
      <c r="A26" s="28"/>
      <c r="B26" s="29"/>
      <c r="C26" s="30"/>
      <c r="D26" s="28"/>
      <c r="E26" s="28"/>
    </row>
    <row r="27" spans="1:5" x14ac:dyDescent="0.25">
      <c r="A27" s="28"/>
      <c r="B27" s="29"/>
      <c r="C27" s="30"/>
      <c r="D27" s="28"/>
      <c r="E27" s="28"/>
    </row>
    <row r="28" spans="1:5" x14ac:dyDescent="0.25">
      <c r="A28" s="28"/>
      <c r="B28" s="29"/>
      <c r="C28" s="30"/>
      <c r="D28" s="28"/>
      <c r="E28" s="28"/>
    </row>
    <row r="29" spans="1:5" x14ac:dyDescent="0.25">
      <c r="A29" s="28"/>
      <c r="B29" s="29"/>
      <c r="C29" s="30"/>
      <c r="D29" s="28"/>
      <c r="E29" s="28"/>
    </row>
    <row r="30" spans="1:5" x14ac:dyDescent="0.25">
      <c r="A30" s="28"/>
      <c r="B30" s="29"/>
      <c r="C30" s="30"/>
      <c r="D30" s="28"/>
      <c r="E30" s="28"/>
    </row>
    <row r="31" spans="1:5" x14ac:dyDescent="0.25">
      <c r="A31" s="28"/>
      <c r="B31" s="29"/>
      <c r="C31" s="30"/>
      <c r="D31" s="28"/>
      <c r="E31" s="28"/>
    </row>
    <row r="32" spans="1:5" x14ac:dyDescent="0.25">
      <c r="A32" s="28"/>
      <c r="B32" s="29"/>
      <c r="C32" s="30"/>
      <c r="D32" s="28"/>
      <c r="E32" s="28"/>
    </row>
    <row r="33" spans="1:5" x14ac:dyDescent="0.25">
      <c r="A33" s="28"/>
      <c r="B33" s="29"/>
      <c r="C33" s="30"/>
      <c r="D33" s="28"/>
      <c r="E33" s="28"/>
    </row>
    <row r="34" spans="1:5" x14ac:dyDescent="0.25">
      <c r="A34" s="28"/>
      <c r="B34" s="29"/>
      <c r="C34" s="30"/>
      <c r="D34" s="28"/>
      <c r="E34" s="28"/>
    </row>
    <row r="35" spans="1:5" x14ac:dyDescent="0.25">
      <c r="A35" s="28"/>
      <c r="B35" s="29"/>
      <c r="C35" s="30"/>
      <c r="D35" s="28"/>
      <c r="E35" s="28"/>
    </row>
    <row r="36" spans="1:5" x14ac:dyDescent="0.25">
      <c r="A36" s="28"/>
      <c r="B36" s="29"/>
      <c r="C36" s="30"/>
      <c r="D36" s="28"/>
      <c r="E36" s="28"/>
    </row>
    <row r="37" spans="1:5" x14ac:dyDescent="0.25">
      <c r="A37" s="28"/>
      <c r="B37" s="29"/>
      <c r="C37" s="30"/>
      <c r="D37" s="28"/>
      <c r="E37" s="28"/>
    </row>
    <row r="38" spans="1:5" x14ac:dyDescent="0.25">
      <c r="A38" s="28"/>
      <c r="B38" s="29"/>
      <c r="C38" s="30"/>
      <c r="D38" s="28"/>
      <c r="E38" s="28"/>
    </row>
    <row r="39" spans="1:5" x14ac:dyDescent="0.25">
      <c r="A39" s="28"/>
      <c r="B39" s="29"/>
      <c r="C39" s="30"/>
      <c r="D39" s="28"/>
      <c r="E39" s="28"/>
    </row>
    <row r="40" spans="1:5" x14ac:dyDescent="0.25">
      <c r="A40" s="28"/>
      <c r="B40" s="29"/>
      <c r="C40" s="30"/>
      <c r="D40" s="28"/>
      <c r="E40" s="28"/>
    </row>
    <row r="41" spans="1:5" x14ac:dyDescent="0.25">
      <c r="A41" s="28"/>
      <c r="B41" s="29"/>
      <c r="C41" s="30"/>
      <c r="D41" s="28"/>
      <c r="E41" s="28"/>
    </row>
    <row r="42" spans="1:5" x14ac:dyDescent="0.25">
      <c r="A42" s="28"/>
      <c r="B42" s="29"/>
      <c r="C42" s="30"/>
      <c r="D42" s="28"/>
      <c r="E42" s="28"/>
    </row>
    <row r="43" spans="1:5" x14ac:dyDescent="0.25">
      <c r="A43" s="28"/>
      <c r="B43" s="29"/>
      <c r="C43" s="30"/>
      <c r="D43" s="28"/>
      <c r="E43" s="28"/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25A7-D1EA-40A3-A54D-361605847836}">
  <dimension ref="A1:E29"/>
  <sheetViews>
    <sheetView workbookViewId="0">
      <selection activeCell="A2" sqref="A2:E4"/>
    </sheetView>
  </sheetViews>
  <sheetFormatPr baseColWidth="10" defaultRowHeight="15" x14ac:dyDescent="0.25"/>
  <cols>
    <col min="1" max="1" customWidth="true" width="31.140625" collapsed="true"/>
    <col min="2" max="2" customWidth="true" width="24.140625" collapsed="true"/>
    <col min="4" max="4" customWidth="true" width="15.140625" collapsed="true"/>
    <col min="5" max="5" customWidth="true" width="85.5703125" collapsed="true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42</v>
      </c>
    </row>
    <row r="2" spans="1:5" x14ac:dyDescent="0.25">
      <c r="A2" s="28" t="s">
        <v>56</v>
      </c>
      <c r="B2" s="105" t="n">
        <v>44896.41741083333</v>
      </c>
      <c r="C2" s="106" t="n">
        <v>44896.00050657408</v>
      </c>
      <c r="D2" s="28" t="s">
        <v>58</v>
      </c>
      <c r="E2" s="28" t="s">
        <v>82</v>
      </c>
    </row>
    <row r="3" spans="1:5" x14ac:dyDescent="0.25">
      <c r="A3" s="28"/>
      <c r="B3" s="67"/>
      <c r="C3" s="68"/>
      <c r="D3" s="28"/>
      <c r="E3" s="28"/>
    </row>
    <row r="4" spans="1:5" x14ac:dyDescent="0.25">
      <c r="A4" s="28"/>
      <c r="B4" s="69"/>
      <c r="C4" s="70"/>
      <c r="D4" s="28"/>
      <c r="E4" s="28"/>
    </row>
    <row r="5" spans="1:5" x14ac:dyDescent="0.25">
      <c r="A5" s="28" t="s">
        <v>56</v>
      </c>
      <c r="B5" s="71">
        <v>44896.355975590275</v>
      </c>
      <c r="C5" s="72">
        <v>44896.000652164352</v>
      </c>
      <c r="D5" s="28" t="s">
        <v>58</v>
      </c>
      <c r="E5" s="28" t="s">
        <v>68</v>
      </c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A18" s="28"/>
      <c r="B18" s="45"/>
      <c r="C18" s="46"/>
      <c r="D18" s="28"/>
      <c r="E18" s="28"/>
    </row>
    <row r="19" spans="1:5" x14ac:dyDescent="0.25">
      <c r="A19" s="28"/>
      <c r="B19" s="45"/>
      <c r="C19" s="46"/>
      <c r="D19" s="28"/>
      <c r="E19" s="28"/>
    </row>
    <row r="20" spans="1:5" x14ac:dyDescent="0.25">
      <c r="A20" s="28"/>
      <c r="B20" s="45"/>
      <c r="C20" s="46"/>
      <c r="D20" s="28"/>
      <c r="E20" s="28"/>
    </row>
    <row r="21" spans="1:5" x14ac:dyDescent="0.25">
      <c r="A21" s="28"/>
      <c r="B21" s="45"/>
      <c r="C21" s="46"/>
      <c r="D21" s="28"/>
      <c r="E21" s="28"/>
    </row>
    <row r="22" spans="1:5" x14ac:dyDescent="0.25">
      <c r="A22" s="28"/>
      <c r="B22" s="45"/>
      <c r="C22" s="46"/>
      <c r="D22" s="28"/>
      <c r="E22" s="28"/>
    </row>
    <row r="23" spans="1:5" x14ac:dyDescent="0.25">
      <c r="A23" s="28"/>
      <c r="B23" s="45"/>
      <c r="C23" s="46"/>
      <c r="D23" s="28"/>
      <c r="E23" s="28"/>
    </row>
    <row r="24" spans="1:5" x14ac:dyDescent="0.25">
      <c r="A24" s="28"/>
      <c r="B24" s="45"/>
      <c r="C24" s="46"/>
      <c r="D24" s="28"/>
      <c r="E24" s="28"/>
    </row>
    <row r="25" spans="1:5" x14ac:dyDescent="0.25">
      <c r="A25" s="28"/>
      <c r="B25" s="45"/>
      <c r="C25" s="46"/>
      <c r="D25" s="28"/>
      <c r="E25" s="28"/>
    </row>
    <row r="26" spans="1:5" x14ac:dyDescent="0.25">
      <c r="A26" s="28"/>
      <c r="B26" s="45"/>
      <c r="C26" s="46"/>
      <c r="D26" s="28"/>
      <c r="E26" s="28"/>
    </row>
    <row r="27" spans="1:5" x14ac:dyDescent="0.25">
      <c r="A27" s="28"/>
      <c r="B27" s="45"/>
      <c r="C27" s="46"/>
      <c r="D27" s="28"/>
      <c r="E27" s="28"/>
    </row>
    <row r="28" spans="1:5" x14ac:dyDescent="0.25">
      <c r="A28" s="28"/>
      <c r="B28" s="45"/>
      <c r="C28" s="46"/>
      <c r="D28" s="28"/>
      <c r="E28" s="28"/>
    </row>
    <row r="29" spans="1:5" x14ac:dyDescent="0.25">
      <c r="A29" s="28"/>
      <c r="B29" s="45"/>
      <c r="C29" s="46"/>
      <c r="D29" s="28"/>
      <c r="E29" s="28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ServiceCloud</vt:lpstr>
      <vt:lpstr>Indicadores de ejecucion</vt:lpstr>
      <vt:lpstr>inicioSesionExitoso</vt:lpstr>
      <vt:lpstr>inicioSesionFallido</vt:lpstr>
      <vt:lpstr>CreacionCuentaAliados</vt:lpstr>
      <vt:lpstr>CreacionCuentaEmpresa</vt:lpstr>
      <vt:lpstr>CreacionCuentaPersonas</vt:lpstr>
      <vt:lpstr>cuentaExistente</vt:lpstr>
      <vt:lpstr>creaCuentaDesdeCasos</vt:lpstr>
      <vt:lpstr>CreacionCasoFelicitaciones</vt:lpstr>
      <vt:lpstr>CreacionCasoInformacion</vt:lpstr>
      <vt:lpstr>creacionCasoQueja</vt:lpstr>
      <vt:lpstr>creacionCasoSolicitud</vt:lpstr>
      <vt:lpstr>creacionCasoSugerencia</vt:lpstr>
    </vt:vector>
  </TitlesOfParts>
  <Company>Everis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2022-11-03T19:15:54Z</dcterms:created>
  <dc:creator>Victor Manuel Lozano Cardona</dc:creator>
  <cp:lastModifiedBy>Victor Manuel Lozano Cardona</cp:lastModifiedBy>
  <dcterms:modified xsi:type="dcterms:W3CDTF">2022-12-01T14:56:25Z</dcterms:modified>
</cp:coreProperties>
</file>