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nagunnarsdottir/Desktop/Meraki AB/Akutläkargrupp AB/Fakturer/2024/januar 2024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L21" i="1"/>
  <c r="K27" i="1"/>
  <c r="L9" i="1"/>
  <c r="L10" i="1"/>
  <c r="L11" i="1"/>
  <c r="L12" i="1"/>
  <c r="L13" i="1"/>
  <c r="L14" i="1"/>
  <c r="L15" i="1"/>
  <c r="L16" i="1"/>
  <c r="L17" i="1"/>
  <c r="L18" i="1"/>
  <c r="L20" i="1"/>
  <c r="L22" i="1"/>
  <c r="L27" i="1"/>
  <c r="G29" i="1"/>
  <c r="I27" i="1"/>
  <c r="G2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4" i="1"/>
  <c r="I25" i="1"/>
  <c r="K24" i="1"/>
  <c r="K25" i="1"/>
  <c r="J27" i="1"/>
  <c r="L25" i="1"/>
  <c r="L24" i="1"/>
</calcChain>
</file>

<file path=xl/sharedStrings.xml><?xml version="1.0" encoding="utf-8"?>
<sst xmlns="http://schemas.openxmlformats.org/spreadsheetml/2006/main" count="89" uniqueCount="45">
  <si>
    <t>Leverantör:</t>
  </si>
  <si>
    <t>Meraki AB. Dr Anna Gunnarsdóttir</t>
  </si>
  <si>
    <t>Månad:</t>
  </si>
  <si>
    <t>Faktura nr:</t>
  </si>
  <si>
    <t>Specifikation Medicinska tjänster</t>
  </si>
  <si>
    <t>Datum</t>
  </si>
  <si>
    <t>Tid</t>
  </si>
  <si>
    <t>Distrikt</t>
  </si>
  <si>
    <t>Tjänst</t>
  </si>
  <si>
    <t>Pers.nr.</t>
  </si>
  <si>
    <t>K-nummer</t>
  </si>
  <si>
    <t>Kostnad</t>
  </si>
  <si>
    <t>Moms</t>
  </si>
  <si>
    <t>Momsbelopp</t>
  </si>
  <si>
    <t>Resor (km)</t>
  </si>
  <si>
    <t>Resor (kostnad)</t>
  </si>
  <si>
    <t>Moms (resa)</t>
  </si>
  <si>
    <t>Häktet</t>
  </si>
  <si>
    <t>Södermalm</t>
  </si>
  <si>
    <t>Arrestvård</t>
  </si>
  <si>
    <t>760201</t>
  </si>
  <si>
    <t>Magnus Nilsson</t>
  </si>
  <si>
    <t>940407</t>
  </si>
  <si>
    <t>Södertälje</t>
  </si>
  <si>
    <t>950120</t>
  </si>
  <si>
    <t>Monica Allenroth</t>
  </si>
  <si>
    <t xml:space="preserve"> </t>
  </si>
  <si>
    <t>871204</t>
  </si>
  <si>
    <t>990820</t>
  </si>
  <si>
    <t>Flemingsberg</t>
  </si>
  <si>
    <t>Blodprov</t>
  </si>
  <si>
    <t>020110</t>
  </si>
  <si>
    <t>BT Olsson</t>
  </si>
  <si>
    <t>Blodprov 2</t>
  </si>
  <si>
    <t>030902</t>
  </si>
  <si>
    <t>030726</t>
  </si>
  <si>
    <t>750427</t>
  </si>
  <si>
    <t>FLemingsberg</t>
  </si>
  <si>
    <t>Helena Frankman</t>
  </si>
  <si>
    <t>Västberga</t>
  </si>
  <si>
    <t>K113249-24</t>
  </si>
  <si>
    <t>061013</t>
  </si>
  <si>
    <t>KVV natt</t>
  </si>
  <si>
    <t>extra tillägg pga Södertälje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</si>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</sst>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164" formatCode="\ * #,##0&quot; kr &quot;;\-* #,##0&quot; kr &quot;;\ * \-#&quot; kr &quot;;\ @\ "/>
    <numFmt numFmtId="165" formatCode="0\ %"/>
    <numFmt numFmtId="166" formatCode="_-* #,##0\ &quot;kr&quot;_-;\-* #,##0\ &quot;kr&quot;_-;_-* &quot;-&quot;??\ &quot;kr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u val="singleAccounting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17" fontId="2" fillId="0" borderId="0" xfId="0" applyNumberFormat="1" applyFont="1"/>
    <xf numFmtId="0" fontId="4" fillId="0" borderId="0" xfId="0" applyFont="1"/>
    <xf numFmtId="3" fontId="0" fillId="0" borderId="0" xfId="0" applyNumberFormat="1"/>
    <xf numFmtId="0" fontId="4" fillId="2" borderId="1" xfId="0" applyFont="1" applyFill="1" applyBorder="1"/>
    <xf numFmtId="20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 applyBorder="1" applyAlignment="1" applyProtection="1"/>
    <xf numFmtId="44" fontId="0" fillId="0" borderId="0" xfId="1" applyFont="1" applyBorder="1" applyAlignment="1" applyProtection="1"/>
    <xf numFmtId="49" fontId="5" fillId="0" borderId="0" xfId="0" applyNumberFormat="1" applyFont="1" applyAlignment="1">
      <alignment horizontal="right"/>
    </xf>
    <xf numFmtId="166" fontId="0" fillId="0" borderId="0" xfId="0" applyNumberFormat="1"/>
    <xf numFmtId="166" fontId="0" fillId="0" borderId="0" xfId="1" applyNumberFormat="1" applyFont="1"/>
    <xf numFmtId="166" fontId="0" fillId="0" borderId="0" xfId="2" applyNumberFormat="1" applyFont="1" applyBorder="1" applyAlignment="1" applyProtection="1"/>
    <xf numFmtId="14" fontId="0" fillId="0" borderId="0" xfId="0" applyNumberFormat="1"/>
    <xf numFmtId="9" fontId="0" fillId="0" borderId="0" xfId="2" applyFont="1" applyBorder="1" applyAlignment="1" applyProtection="1"/>
    <xf numFmtId="41" fontId="0" fillId="0" borderId="0" xfId="1" applyNumberFormat="1" applyFont="1"/>
    <xf numFmtId="0" fontId="0" fillId="0" borderId="0" xfId="0" applyAlignment="1">
      <alignment horizontal="right"/>
    </xf>
    <xf numFmtId="166" fontId="6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6" workbookViewId="0">
      <selection activeCell="C28" sqref="C28"/>
    </sheetView>
  </sheetViews>
  <sheetFormatPr baseColWidth="10" defaultRowHeight="16" x14ac:dyDescent="0.2"/>
  <cols>
    <col min="2" max="2" width="14.1640625" bestFit="1" customWidth="1"/>
    <col min="5" max="5" width="11.1640625" bestFit="1" customWidth="1"/>
    <col min="7" max="7" width="12.33203125" bestFit="1" customWidth="1"/>
    <col min="8" max="8" width="11.1640625" bestFit="1" customWidth="1"/>
    <col min="9" max="9" width="12.33203125" bestFit="1" customWidth="1"/>
    <col min="10" max="10" width="11.1640625" bestFit="1" customWidth="1"/>
    <col min="11" max="11" width="11.33203125" bestFit="1" customWidth="1"/>
    <col min="12" max="12" width="11.1640625" bestFit="1" customWidth="1"/>
  </cols>
  <sheetData>
    <row r="1" spans="1:13" x14ac:dyDescent="0.2">
      <c r="A1" s="1" t="s">
        <v>0</v>
      </c>
      <c r="B1" s="2" t="s">
        <v>1</v>
      </c>
      <c r="C1" s="2"/>
      <c r="D1" s="2"/>
      <c r="E1" s="2"/>
    </row>
    <row r="2" spans="1:13" x14ac:dyDescent="0.2">
      <c r="A2" s="1" t="s">
        <v>2</v>
      </c>
      <c r="B2" s="3">
        <v>45315</v>
      </c>
      <c r="C2" s="1"/>
      <c r="D2" s="1"/>
      <c r="E2" s="4"/>
    </row>
    <row r="3" spans="1:13" x14ac:dyDescent="0.2">
      <c r="A3" s="1" t="s">
        <v>3</v>
      </c>
      <c r="B3" s="5">
        <v>1</v>
      </c>
    </row>
    <row r="4" spans="1:13" x14ac:dyDescent="0.2">
      <c r="A4" s="1"/>
    </row>
    <row r="5" spans="1:13" x14ac:dyDescent="0.2">
      <c r="A5" s="1" t="s">
        <v>4</v>
      </c>
      <c r="B5" s="1"/>
      <c r="C5" s="1"/>
      <c r="D5" s="1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">
      <c r="G7" s="6"/>
    </row>
    <row r="8" spans="1:13" ht="17" thickBot="1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</row>
    <row r="9" spans="1:13" x14ac:dyDescent="0.2">
      <c r="A9">
        <v>20240126</v>
      </c>
      <c r="B9" s="8">
        <v>0.79166666666666663</v>
      </c>
      <c r="C9" t="s">
        <v>18</v>
      </c>
      <c r="D9" t="s">
        <v>19</v>
      </c>
      <c r="E9" s="9" t="s">
        <v>20</v>
      </c>
      <c r="F9" t="s">
        <v>21</v>
      </c>
      <c r="G9" s="10">
        <v>1500</v>
      </c>
      <c r="H9" s="11">
        <v>0.25</v>
      </c>
      <c r="I9" s="12">
        <f t="shared" ref="I9:I22" si="0">SUM(G9*H9)</f>
        <v>375</v>
      </c>
      <c r="J9">
        <v>20</v>
      </c>
      <c r="K9" s="13">
        <f t="shared" ref="K9:K22" si="1">SUM(J9*2.5)</f>
        <v>50</v>
      </c>
      <c r="L9" s="13">
        <f t="shared" ref="L9:L22" si="2">SUM(H9*K9)</f>
        <v>12.5</v>
      </c>
    </row>
    <row r="10" spans="1:13" x14ac:dyDescent="0.2">
      <c r="A10">
        <v>20240126</v>
      </c>
      <c r="B10" s="8">
        <v>0.81944444444444453</v>
      </c>
      <c r="C10" t="s">
        <v>18</v>
      </c>
      <c r="D10" t="s">
        <v>19</v>
      </c>
      <c r="E10" s="9" t="s">
        <v>22</v>
      </c>
      <c r="F10" t="s">
        <v>21</v>
      </c>
      <c r="G10" s="10">
        <v>1500</v>
      </c>
      <c r="H10" s="11">
        <v>0.25</v>
      </c>
      <c r="I10" s="12">
        <f t="shared" si="0"/>
        <v>375</v>
      </c>
      <c r="J10">
        <v>0</v>
      </c>
      <c r="K10" s="13">
        <f t="shared" si="1"/>
        <v>0</v>
      </c>
      <c r="L10" s="13">
        <f t="shared" si="2"/>
        <v>0</v>
      </c>
    </row>
    <row r="11" spans="1:13" x14ac:dyDescent="0.2">
      <c r="A11">
        <v>20240126</v>
      </c>
      <c r="B11" s="8">
        <v>0.875</v>
      </c>
      <c r="C11" t="s">
        <v>23</v>
      </c>
      <c r="D11" t="s">
        <v>19</v>
      </c>
      <c r="E11" s="9" t="s">
        <v>24</v>
      </c>
      <c r="F11" t="s">
        <v>25</v>
      </c>
      <c r="G11" s="10">
        <v>1500</v>
      </c>
      <c r="H11" s="11">
        <v>0.25</v>
      </c>
      <c r="I11" s="12">
        <f t="shared" si="0"/>
        <v>375</v>
      </c>
      <c r="J11">
        <v>60</v>
      </c>
      <c r="K11" s="13">
        <f t="shared" si="1"/>
        <v>150</v>
      </c>
      <c r="L11" s="13">
        <f t="shared" ref="L11:L12" si="3">SUM(H11*K11)</f>
        <v>37.5</v>
      </c>
      <c r="M11" t="s">
        <v>26</v>
      </c>
    </row>
    <row r="12" spans="1:13" x14ac:dyDescent="0.2">
      <c r="A12">
        <v>20240126</v>
      </c>
      <c r="B12" s="8">
        <v>0.88194444444444453</v>
      </c>
      <c r="C12" t="s">
        <v>23</v>
      </c>
      <c r="D12" t="s">
        <v>19</v>
      </c>
      <c r="E12" s="9" t="s">
        <v>27</v>
      </c>
      <c r="F12" t="s">
        <v>25</v>
      </c>
      <c r="G12" s="10">
        <v>1500</v>
      </c>
      <c r="H12" s="11">
        <v>0.25</v>
      </c>
      <c r="I12" s="12">
        <f t="shared" si="0"/>
        <v>375</v>
      </c>
      <c r="J12">
        <v>0</v>
      </c>
      <c r="K12" s="13">
        <f t="shared" si="1"/>
        <v>0</v>
      </c>
      <c r="L12" s="13">
        <f t="shared" si="3"/>
        <v>0</v>
      </c>
      <c r="M12" t="s">
        <v>26</v>
      </c>
    </row>
    <row r="13" spans="1:13" x14ac:dyDescent="0.2">
      <c r="A13">
        <v>20240126</v>
      </c>
      <c r="B13" s="8">
        <v>0.89236111111111116</v>
      </c>
      <c r="C13" t="s">
        <v>23</v>
      </c>
      <c r="D13" t="s">
        <v>19</v>
      </c>
      <c r="E13" s="14" t="s">
        <v>28</v>
      </c>
      <c r="F13" t="s">
        <v>25</v>
      </c>
      <c r="G13" s="10">
        <v>1500</v>
      </c>
      <c r="H13" s="11">
        <v>0.25</v>
      </c>
      <c r="I13" s="12">
        <f t="shared" si="0"/>
        <v>375</v>
      </c>
      <c r="J13">
        <v>0</v>
      </c>
      <c r="K13" s="13">
        <f t="shared" si="1"/>
        <v>0</v>
      </c>
      <c r="L13" s="13">
        <f>SUM(H13*K13)</f>
        <v>0</v>
      </c>
    </row>
    <row r="14" spans="1:13" x14ac:dyDescent="0.2">
      <c r="A14">
        <v>20240126</v>
      </c>
      <c r="B14" s="8">
        <v>0.92361111111111116</v>
      </c>
      <c r="C14" t="s">
        <v>29</v>
      </c>
      <c r="D14" t="s">
        <v>30</v>
      </c>
      <c r="E14" s="9" t="s">
        <v>31</v>
      </c>
      <c r="F14" t="s">
        <v>32</v>
      </c>
      <c r="G14" s="10">
        <v>1300</v>
      </c>
      <c r="H14" s="11">
        <v>0.25</v>
      </c>
      <c r="I14" s="12">
        <f t="shared" si="0"/>
        <v>325</v>
      </c>
      <c r="J14">
        <v>40</v>
      </c>
      <c r="K14" s="13">
        <f t="shared" si="1"/>
        <v>100</v>
      </c>
      <c r="L14" s="13">
        <f>SUM(H14*K14)</f>
        <v>25</v>
      </c>
    </row>
    <row r="15" spans="1:13" x14ac:dyDescent="0.2">
      <c r="A15">
        <v>20240126</v>
      </c>
      <c r="B15" s="8">
        <v>0.95138888888888884</v>
      </c>
      <c r="C15" t="s">
        <v>29</v>
      </c>
      <c r="D15" t="s">
        <v>33</v>
      </c>
      <c r="E15" s="9" t="s">
        <v>34</v>
      </c>
      <c r="F15" t="s">
        <v>32</v>
      </c>
      <c r="G15" s="10">
        <v>1000</v>
      </c>
      <c r="H15" s="11">
        <v>0.25</v>
      </c>
      <c r="I15" s="12">
        <f t="shared" si="0"/>
        <v>250</v>
      </c>
      <c r="J15">
        <v>0</v>
      </c>
      <c r="K15" s="13">
        <f t="shared" si="1"/>
        <v>0</v>
      </c>
      <c r="L15" s="13">
        <f>SUM(H15*K15)</f>
        <v>0</v>
      </c>
    </row>
    <row r="16" spans="1:13" x14ac:dyDescent="0.2">
      <c r="A16">
        <v>20240126</v>
      </c>
      <c r="B16" s="8">
        <v>0.95138888888888884</v>
      </c>
      <c r="C16" t="s">
        <v>29</v>
      </c>
      <c r="D16" t="s">
        <v>33</v>
      </c>
      <c r="E16" s="9" t="s">
        <v>35</v>
      </c>
      <c r="F16" t="s">
        <v>32</v>
      </c>
      <c r="G16" s="10">
        <v>1000</v>
      </c>
      <c r="H16" s="11">
        <v>0.25</v>
      </c>
      <c r="I16" s="12">
        <f t="shared" si="0"/>
        <v>250</v>
      </c>
      <c r="J16">
        <v>0</v>
      </c>
      <c r="K16" s="13">
        <f t="shared" si="1"/>
        <v>0</v>
      </c>
      <c r="L16" s="13">
        <f t="shared" ref="L16" si="4">SUM(H16*K16)</f>
        <v>0</v>
      </c>
    </row>
    <row r="17" spans="1:14" x14ac:dyDescent="0.2">
      <c r="A17">
        <v>20240126</v>
      </c>
      <c r="B17" s="8">
        <v>0.96875</v>
      </c>
      <c r="C17" t="s">
        <v>29</v>
      </c>
      <c r="D17" t="s">
        <v>19</v>
      </c>
      <c r="E17" s="9" t="s">
        <v>36</v>
      </c>
      <c r="F17" t="s">
        <v>32</v>
      </c>
      <c r="G17" s="10">
        <v>1500</v>
      </c>
      <c r="H17" s="11">
        <v>0.25</v>
      </c>
      <c r="I17" s="12">
        <f t="shared" si="0"/>
        <v>375</v>
      </c>
      <c r="J17">
        <v>0</v>
      </c>
      <c r="K17" s="13">
        <f t="shared" si="1"/>
        <v>0</v>
      </c>
      <c r="L17" s="13">
        <f t="shared" ref="L17" si="5">SUM(H17*K17)</f>
        <v>0</v>
      </c>
    </row>
    <row r="18" spans="1:14" x14ac:dyDescent="0.2">
      <c r="A18">
        <v>20240126</v>
      </c>
      <c r="B18" s="8">
        <v>0.97222222222222221</v>
      </c>
      <c r="C18" t="s">
        <v>37</v>
      </c>
      <c r="D18" t="s">
        <v>19</v>
      </c>
      <c r="E18">
        <v>970207</v>
      </c>
      <c r="F18" t="s">
        <v>32</v>
      </c>
      <c r="G18" s="10">
        <v>1500</v>
      </c>
      <c r="H18" s="11">
        <v>0.25</v>
      </c>
      <c r="I18" s="12">
        <f t="shared" si="0"/>
        <v>375</v>
      </c>
      <c r="J18">
        <v>0</v>
      </c>
      <c r="K18" s="13">
        <f t="shared" si="1"/>
        <v>0</v>
      </c>
      <c r="L18" s="13">
        <f t="shared" si="2"/>
        <v>0</v>
      </c>
      <c r="M18" t="s">
        <v>26</v>
      </c>
    </row>
    <row r="19" spans="1:14" x14ac:dyDescent="0.2">
      <c r="A19">
        <v>20240126</v>
      </c>
      <c r="B19" s="8">
        <v>0.99305555555555547</v>
      </c>
      <c r="C19" t="s">
        <v>18</v>
      </c>
      <c r="D19" t="s">
        <v>19</v>
      </c>
      <c r="E19">
        <v>810225</v>
      </c>
      <c r="F19" t="s">
        <v>38</v>
      </c>
      <c r="G19" s="10">
        <v>1500</v>
      </c>
      <c r="H19" s="11">
        <v>0.25</v>
      </c>
      <c r="I19" s="12">
        <f t="shared" si="0"/>
        <v>375</v>
      </c>
      <c r="J19">
        <v>20</v>
      </c>
      <c r="K19" s="13">
        <f t="shared" si="1"/>
        <v>50</v>
      </c>
      <c r="L19" s="13">
        <f>SUM(H19*K19)</f>
        <v>12.5</v>
      </c>
      <c r="M19" t="s">
        <v>26</v>
      </c>
    </row>
    <row r="20" spans="1:14" x14ac:dyDescent="0.2">
      <c r="A20">
        <v>20240126</v>
      </c>
      <c r="B20" s="8">
        <v>0.99305555555555547</v>
      </c>
      <c r="C20" t="s">
        <v>18</v>
      </c>
      <c r="D20" t="s">
        <v>30</v>
      </c>
      <c r="E20">
        <v>810225</v>
      </c>
      <c r="F20" t="s">
        <v>38</v>
      </c>
      <c r="G20" s="10">
        <v>1300</v>
      </c>
      <c r="H20" s="11">
        <v>0.25</v>
      </c>
      <c r="I20" s="12">
        <f t="shared" si="0"/>
        <v>325</v>
      </c>
      <c r="J20">
        <v>0</v>
      </c>
      <c r="K20" s="13">
        <f t="shared" si="1"/>
        <v>0</v>
      </c>
      <c r="L20" s="13">
        <f t="shared" si="2"/>
        <v>0</v>
      </c>
      <c r="M20" t="s">
        <v>26</v>
      </c>
    </row>
    <row r="21" spans="1:14" x14ac:dyDescent="0.2">
      <c r="A21">
        <v>20240127</v>
      </c>
      <c r="B21" s="8">
        <v>0.16666666666666666</v>
      </c>
      <c r="C21" t="s">
        <v>39</v>
      </c>
      <c r="D21" t="s">
        <v>30</v>
      </c>
      <c r="E21">
        <v>801115</v>
      </c>
      <c r="F21" t="s">
        <v>40</v>
      </c>
      <c r="G21" s="10">
        <v>1300</v>
      </c>
      <c r="H21" s="11">
        <v>0.25</v>
      </c>
      <c r="I21" s="12">
        <f t="shared" si="0"/>
        <v>325</v>
      </c>
      <c r="J21">
        <v>20</v>
      </c>
      <c r="K21" s="13">
        <f t="shared" si="1"/>
        <v>50</v>
      </c>
      <c r="L21" s="13">
        <f>SUM(H21*K21)</f>
        <v>12.5</v>
      </c>
      <c r="M21" t="s">
        <v>26</v>
      </c>
    </row>
    <row r="22" spans="1:14" x14ac:dyDescent="0.2">
      <c r="A22">
        <v>20240127</v>
      </c>
      <c r="B22" s="8">
        <v>0.17708333333333334</v>
      </c>
      <c r="C22" t="s">
        <v>39</v>
      </c>
      <c r="D22" t="s">
        <v>30</v>
      </c>
      <c r="E22" s="14" t="s">
        <v>41</v>
      </c>
      <c r="F22" t="s">
        <v>40</v>
      </c>
      <c r="G22" s="10">
        <v>1300</v>
      </c>
      <c r="H22" s="11">
        <v>0.25</v>
      </c>
      <c r="I22" s="12">
        <f t="shared" si="0"/>
        <v>325</v>
      </c>
      <c r="J22">
        <v>0</v>
      </c>
      <c r="K22" s="13">
        <f t="shared" si="1"/>
        <v>0</v>
      </c>
      <c r="L22" s="13">
        <f t="shared" si="2"/>
        <v>0</v>
      </c>
      <c r="M22" t="s">
        <v>26</v>
      </c>
    </row>
    <row r="23" spans="1:14" x14ac:dyDescent="0.2">
      <c r="B23" s="8"/>
      <c r="E23" s="9"/>
      <c r="G23" s="10" t="s">
        <v>26</v>
      </c>
      <c r="H23" s="11"/>
      <c r="I23" s="12"/>
      <c r="K23" s="13"/>
      <c r="L23" s="13"/>
      <c r="N23" t="s">
        <v>26</v>
      </c>
    </row>
    <row r="24" spans="1:14" x14ac:dyDescent="0.2">
      <c r="A24">
        <v>20240107</v>
      </c>
      <c r="B24" s="8" t="s">
        <v>42</v>
      </c>
      <c r="C24" t="s">
        <v>26</v>
      </c>
      <c r="D24" t="s">
        <v>26</v>
      </c>
      <c r="G24" s="10">
        <v>2000</v>
      </c>
      <c r="H24" s="11">
        <v>0.25</v>
      </c>
      <c r="I24" s="12">
        <f t="shared" ref="I24:I25" si="6">SUM(G24*H24)</f>
        <v>500</v>
      </c>
      <c r="J24">
        <v>0</v>
      </c>
      <c r="K24" s="13">
        <f t="shared" ref="K24:K25" si="7">SUM(J24*2.5)</f>
        <v>0</v>
      </c>
      <c r="L24" s="13">
        <f t="shared" ref="L24:L25" si="8">SUM(H24*K24)</f>
        <v>0</v>
      </c>
      <c r="N24" t="s">
        <v>26</v>
      </c>
    </row>
    <row r="25" spans="1:14" x14ac:dyDescent="0.2">
      <c r="A25">
        <v>20240126</v>
      </c>
      <c r="D25" t="s">
        <v>43</v>
      </c>
      <c r="G25" s="10">
        <v>1000</v>
      </c>
      <c r="H25" s="11">
        <v>0.25</v>
      </c>
      <c r="I25" s="12">
        <f t="shared" si="6"/>
        <v>250</v>
      </c>
      <c r="J25">
        <v>0</v>
      </c>
      <c r="K25" s="13">
        <f t="shared" si="7"/>
        <v>0</v>
      </c>
      <c r="L25" s="13">
        <f t="shared" si="8"/>
        <v>0</v>
      </c>
    </row>
    <row r="26" spans="1:14" x14ac:dyDescent="0.2">
      <c r="G26" s="10"/>
      <c r="H26" s="11"/>
      <c r="I26" s="12"/>
      <c r="K26" s="13"/>
      <c r="L26" s="13"/>
    </row>
    <row r="27" spans="1:14" x14ac:dyDescent="0.2">
      <c r="B27" s="8" t="s">
        <v>26</v>
      </c>
      <c r="C27" t="s">
        <v>26</v>
      </c>
      <c r="D27" t="s">
        <v>26</v>
      </c>
      <c r="F27" s="15"/>
      <c r="G27" s="16">
        <f>SUM(G9:G25)</f>
        <v>22200</v>
      </c>
      <c r="H27" s="17">
        <v>0.25</v>
      </c>
      <c r="I27" s="16">
        <f>SUM(I9:I25)</f>
        <v>5550</v>
      </c>
      <c r="J27" s="16">
        <f>SUM(J9:J25)</f>
        <v>160</v>
      </c>
      <c r="K27" s="16">
        <f>SUM(K9:K25)</f>
        <v>400</v>
      </c>
      <c r="L27" s="16">
        <f>SUM(L9:L25)</f>
        <v>100</v>
      </c>
      <c r="M27" s="16" t="s">
        <v>26</v>
      </c>
    </row>
    <row r="28" spans="1:14" x14ac:dyDescent="0.2">
      <c r="A28" s="18"/>
      <c r="B28" s="8"/>
      <c r="F28" s="15"/>
      <c r="G28" s="16"/>
      <c r="H28" s="19"/>
      <c r="I28" s="16"/>
      <c r="J28" s="20"/>
      <c r="K28" s="16"/>
      <c r="L28" s="13"/>
    </row>
    <row r="29" spans="1:14" ht="18" x14ac:dyDescent="0.3">
      <c r="B29" s="8"/>
      <c r="F29" s="21" t="s">
        <v>44</v>
      </c>
      <c r="G29" s="22">
        <f>SUM(G27+I27+K27+L27)</f>
        <v>28250</v>
      </c>
      <c r="H29" s="23"/>
      <c r="I29" s="24"/>
      <c r="J29" s="24"/>
      <c r="K29" s="25"/>
      <c r="L2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2024-01-27T12:51:27Z</dcterms:created>
  <dcterms:modified xsi:type="dcterms:W3CDTF">2024-01-27T13:20:24Z</dcterms:modified>
</cp:coreProperties>
</file>