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4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  <sheet name="Plan1" sheetId="23" r:id="rId23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9" i="1"/>
  <c r="D10" i="1"/>
  <c r="D11" i="1"/>
  <c r="D8" i="1"/>
  <c r="D11" i="5" l="1"/>
  <c r="B6" i="22" s="1"/>
  <c r="D9" i="2"/>
  <c r="B3" i="22" s="1"/>
  <c r="D13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1" i="1"/>
  <c r="B2" i="22"/>
  <c r="D15" i="16"/>
  <c r="D15" i="7"/>
  <c r="D13" i="7"/>
  <c r="D16" i="7"/>
  <c r="G4" i="2"/>
  <c r="G7" i="2"/>
  <c r="G6" i="2"/>
  <c r="G5" i="2"/>
  <c r="G9" i="1"/>
  <c r="G10" i="1"/>
  <c r="D16" i="18"/>
  <c r="D13" i="16"/>
  <c r="D16" i="4"/>
  <c r="G8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  <c r="F24" i="22" s="1"/>
</calcChain>
</file>

<file path=xl/sharedStrings.xml><?xml version="1.0" encoding="utf-8"?>
<sst xmlns="http://schemas.openxmlformats.org/spreadsheetml/2006/main" count="269" uniqueCount="131">
  <si>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</si>
  <si>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</si>
  <si>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</si>
  <si>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</si>
  <si>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</si>
  <si>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</si>
  <si>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</si>
  <si>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</si>
  <si>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</si>
  <si>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</si>
  <si>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</si>
  <si>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</si>
  <si>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</si>
  <si>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</si>
  <si>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</si>
  <si>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</si>
  <si>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</si>
  <si>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</si>
  <si>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</si>
  <si>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</si>
  <si>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</si>
  <si>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</si>
  <si>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</si>
  <si>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</si>
  <si>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</si>
  <si>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</si>
  <si>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</si>
  <si>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</si>
  <si>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</si>
  <si>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</si>
  <si>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</si>
  <si>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</si>
  <si>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</si>
  <si>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</si>
  <si>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</si>
  <si>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</si>
  <si>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</si>
  <si>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</si>
  <si>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</si>
  <si>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</si>
  <si>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</si>
  <si>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</si>
  <si>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</si>
  <si>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</si>
  <si>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</si>
  <si>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</si>
  <si>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</si>
  <si>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</si>
  <si>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</si>
  <si>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</si>
  <si>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</si>
  <si>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</si>
  <si>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</si>
  <si>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</si>
  <si>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</si>
  <si>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</si>
  <si>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</si>
  <si>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</si>
  <si>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</si>
  <si>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</si>
  <si>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</si>
  <si>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</si>
  <si>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</si>
  <si>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</si>
  <si>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</si>
  <si>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</si>
  <si>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</si>
  <si>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</si>
  <si>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</si>
  <si>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</si>
  <si>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</si>
  <si>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</si>
  <si>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</si>
  <si>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</si>
  <si>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</si>
  <si>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</si>
  <si>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</si>
  <si>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</si>
  <si>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</si>
  <si>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</si>
  <si>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</si>
  <si>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</si>
  <si>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</si>
  <si>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</si>
  <si>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</si>
  <si>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</si>
  <si>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</si>
  <si>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</si>
  <si>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</si>
  <si>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</si>
  <si>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</si>
  <si>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</si>
  <si>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</si>
  <si>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</si>
  <si>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</si>
  <si>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</si>
  <si>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</si>
  <si>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</si>
  <si>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</si>
  <si>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</si>
  <si>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</si>
  <si>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</si>
  <si>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</si>
  <si>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</si>
  <si>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</si>
  <si>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</si>
  <si>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</si>
  <si>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Valor Maior Planilha</t>
  </si>
  <si>
    <t>Aeronautica - 17/11/2020 - Inicio do Contrato</t>
  </si>
  <si>
    <t>Reajuste - 10,07 % - Inicio Novembro 2022</t>
  </si>
  <si>
    <t>CONTRATO Nº 266/CAE-SDAB/2020 - Processo nº 67106.000987/2020-15 - Pregão nº 122/CAE/2020 - Grupamento de apoio Pirassununga - GAP - YS - Ref mês Novembro 2022.</t>
  </si>
  <si>
    <t>CONTRATO Nº 266/CAE-SDAB/2020 - Processo nº 67106.000987/2020-15 - Pregão nº 122/CAE/2020 - Grupamento de apoio Guaratinguetá - Gap GW -  Ref mês Novembro 2022.</t>
  </si>
  <si>
    <t>CONTRATO Nº 266/CAE-SDAB/2020 - Processo nº 67106.000987/2020-15 - Pregão nº 122/CAE/2020 - Grupamento de apoio São José dos Campos-SP - Gap SJ  - Ref mês Novembro 2022.</t>
  </si>
  <si>
    <t>CONTRATO Nº 266/CAE-SDAB/2020 - Processo nº 67106.000987/2020-15 - Pregão nº 122/CAE/2020 - Grupamento de apoio Barbacena-MG - Gap BQ -  Ref mês Novembro 2022.</t>
  </si>
  <si>
    <t>CONTRATO Nº 266/CAE-SDAB/2020 - Processo nº 67106.000987/2020-15 - Pregão nº 122/CAE/2020 - Grupamento de apoio Lagoa Santa-MG - Gap LS - Ref mês Novembro 2022.</t>
  </si>
  <si>
    <t>CONTRATO Nº 266/CAE-SDAB/2020 - Processo nº 67106.000987/2020-15 - Pregão nº 122/CAE/2020 - Grupamento de apoio Santa Maria-RS - Gap SM -  Ref mês Novembro 2022.</t>
  </si>
  <si>
    <t>CONTRATO Nº 266/CAE-SDAB/2020 - Processo nº 67106.000987/2020-15 - Pregão nº 122/CAE/2020 - Grupamento de apoio Canoas-RS - Gap CO -  Ref mês Novembro 2022.</t>
  </si>
  <si>
    <t>CONTRATO Nº 266/CAE-SDAB/2020 - Processo nº 67106.000987/2020-15 - Pregão nº 122/CAE/2020 - Grupamento de apoio Florianópolis-SC - BAFL -  Ref mês Novembro 2022.</t>
  </si>
  <si>
    <t>CONTRATO Nº 266/CAE-SDAB/2020 - Processo nº 67106.000987/2020-15 - Pregão nº 122/CAE/2020 - Grupamento de apoio Curitiba-PR - Gap CT -  Ref mês Novembro 2022.</t>
  </si>
  <si>
    <t>CONTRATO Nº 266/CAE-SDAB/2020 - Processo nº 67106.000987/2020-15 - Pregão nº 122/CAE/2020 - Grupamento de apoio Belém-PA - Gap BE -  Ref mês Novembro 2022.</t>
  </si>
  <si>
    <t>CONTRATO Nº 266/CAE-SDAB/2020 - Processo nº 67106.000987/2020-15 - Pregão nº 122/CAE/2020 - Grupamento de apoio Boa Vista-RR - Gap BV - Ref mês Novembro 2022.</t>
  </si>
  <si>
    <t>CONTRATO Nº 266/CAE-SDAB/2020 - Processo nº 67106.000987/2020-15 - Pregão nº 122/CAE/2020 - Grupamento de apoio Manaus-AM - Gap MN -  Ref mês Novembro 2022.</t>
  </si>
  <si>
    <t>CONTRATO Nº 266/CAE-SDAB/2020 - Processo nº 67106.000987/2020-15 - Pregão nº 122/CAE/2020 - Grupamento de apoio Porto Velho-RO - Gap PV -  Ref mês Novembro 2022.</t>
  </si>
  <si>
    <t>CONTRATO Nº 266/CAE-SDAB/2020 - Processo nº 67106.000987/2020-15 - Pregão nº 122/CAE/2020 - Grupamento de apoio Alcântara e São Luís-MA - Gap AK -  Ref mês  Novembro 2022.</t>
  </si>
  <si>
    <t>CONTRATO Nº 266/CAE-SDAB/2020 - Processo nº 67106.000987/2020-15 - Pregão nº 122/CAE/2020 - Grupamento de apoio Fortaleza-CE - BAFZ - Ref mês  Novembro 2022.</t>
  </si>
  <si>
    <t>CONTRATO Nº 266/CAE-SDAB/2020 - Processo nº 67106.000987/2020-15 - Pregão nº 122/CAE/2020 - Grupamento de apoio Natal-RN - GAP NT - Ref mês  Novembro 2022.</t>
  </si>
  <si>
    <t>CONTRATO Nº 266/CAE-SDAB/2020 - Processo nº 67106.000987/2020-15 - Pregão nº 122/CAE/2020 - Grupamento de apoio Recife-PE - GAP RF - Ref mês  Novembro 2022.</t>
  </si>
  <si>
    <t>CONTRATO Nº 266/CAE-SDAB/2020 - Processo nº 67106.000987/2020-15 - Pregão nº 122/CAE/2020 - Grupamento de apoio Salvador - BA - BASV -  Ref mês  Novembro 2022.</t>
  </si>
  <si>
    <t>CONTRATO Nº 266/CAE-SDAB/2020 - Processo nº 67106.000987/2020-15 - Pregão nº 122/CAE/2020 - Grupamento de apoio Brasília-DF - Gap DF -  Ref mês  Novembro 2022.</t>
  </si>
  <si>
    <t>CONTRATO Nº 266/CAE-SDAB/2020 - Processo nº 67106.000987/2020-15 - Pregão nº 122/CAE/2020 - Grupamento de apoio Anápolis-GO - GAP AN - Ref mês  Novembro 2022.</t>
  </si>
  <si>
    <t>CONTRATO Nº 266/CAE-SDAB/2020 - Processo nº 67106.000987/2020-15 - Pregão nº 122/CAE/2020 - Grupamento de apoio Campo Grande-MS - GAP CG - Ref mês  Novembro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</si>
</sst>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4"/>
      <color rgb="FF000000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4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8" fillId="0" borderId="0" applyFont="0" applyBorder="0" applyProtection="0"/>
  </cellStyleXfs>
  <cellXfs count="6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9" borderId="0" xfId="0" applyFill="1" applyBorder="1"/>
    <xf numFmtId="0" fontId="3" fillId="9" borderId="0" xfId="0" applyFont="1" applyFill="1"/>
    <xf numFmtId="44" fontId="4" fillId="4" borderId="0" xfId="1" applyFont="1" applyFill="1" applyBorder="1" applyAlignment="1" applyProtection="1">
      <alignment horizontal="center" vertical="center" wrapText="1"/>
      <protection locked="0"/>
    </xf>
    <xf numFmtId="165" fontId="11" fillId="10" borderId="3" xfId="2" applyFont="1" applyFill="1" applyBorder="1" applyAlignment="1" applyProtection="1">
      <alignment horizontal="center" vertical="center" wrapText="1"/>
      <protection locked="0"/>
    </xf>
    <xf numFmtId="164" fontId="11" fillId="10" borderId="3" xfId="2" applyNumberFormat="1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>
      <alignment horizontal="center" vertical="center" wrapText="1"/>
    </xf>
    <xf numFmtId="165" fontId="12" fillId="10" borderId="3" xfId="2" applyFont="1" applyFill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 applyProtection="1">
      <alignment horizontal="center" vertical="center" wrapText="1"/>
      <protection locked="0"/>
    </xf>
    <xf numFmtId="0" fontId="8" fillId="5" borderId="3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164" fontId="12" fillId="10" borderId="3" xfId="2" applyNumberFormat="1" applyFont="1" applyFill="1" applyBorder="1" applyAlignment="1" applyProtection="1">
      <alignment horizontal="center" vertical="center" wrapText="1"/>
      <protection locked="0"/>
    </xf>
    <xf numFmtId="165" fontId="9" fillId="0" borderId="0" xfId="2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165" fontId="11" fillId="0" borderId="3" xfId="2" applyFont="1" applyFill="1" applyBorder="1" applyAlignment="1" applyProtection="1">
      <alignment horizontal="center" vertical="center" wrapText="1"/>
      <protection locked="0"/>
    </xf>
    <xf numFmtId="164" fontId="8" fillId="0" borderId="3" xfId="0" applyNumberFormat="1" applyFont="1" applyBorder="1" applyAlignment="1">
      <alignment horizontal="center" vertical="center" wrapText="1"/>
    </xf>
    <xf numFmtId="164" fontId="11" fillId="0" borderId="3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Excel_BuiltIn_Currency 1" xfId="2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88" zoomScaleNormal="88" workbookViewId="0">
      <selection activeCell="A18" sqref="A18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2.85546875" bestFit="1" customWidth="1"/>
    <col min="7" max="7" width="10" bestFit="1" customWidth="1"/>
  </cols>
  <sheetData>
    <row r="1" spans="1:16" x14ac:dyDescent="0.25">
      <c r="A1" s="51" t="s">
        <v>108</v>
      </c>
      <c r="B1" s="2"/>
    </row>
    <row r="2" spans="1:16" x14ac:dyDescent="0.25">
      <c r="A2" s="52" t="s">
        <v>109</v>
      </c>
      <c r="B2" s="2"/>
    </row>
    <row r="3" spans="1:16" x14ac:dyDescent="0.25">
      <c r="A3" s="2" t="s">
        <v>4</v>
      </c>
      <c r="B3" s="2"/>
      <c r="O3" s="3" t="s">
        <v>0</v>
      </c>
      <c r="P3" s="4">
        <v>0.03</v>
      </c>
    </row>
    <row r="4" spans="1:16" x14ac:dyDescent="0.25">
      <c r="A4" s="2" t="s">
        <v>91</v>
      </c>
      <c r="B4" s="2"/>
      <c r="O4" s="3" t="s">
        <v>1</v>
      </c>
      <c r="P4" s="4">
        <v>0.01</v>
      </c>
    </row>
    <row r="5" spans="1:16" x14ac:dyDescent="0.25">
      <c r="A5" s="5" t="s">
        <v>92</v>
      </c>
      <c r="B5" s="4"/>
      <c r="O5" s="46" t="s">
        <v>2</v>
      </c>
      <c r="P5" s="47">
        <v>1.2E-2</v>
      </c>
    </row>
    <row r="6" spans="1:16" x14ac:dyDescent="0.25">
      <c r="A6" s="9"/>
      <c r="B6" s="10"/>
      <c r="C6" s="11"/>
      <c r="D6" s="11"/>
      <c r="O6" s="3" t="s">
        <v>3</v>
      </c>
      <c r="P6" s="4">
        <v>6.4999999999999997E-3</v>
      </c>
    </row>
    <row r="7" spans="1:16" ht="21" customHeight="1" x14ac:dyDescent="0.25">
      <c r="A7" s="12" t="s">
        <v>9</v>
      </c>
      <c r="B7" s="31" t="s">
        <v>11</v>
      </c>
      <c r="C7" s="7" t="s">
        <v>12</v>
      </c>
      <c r="D7" s="15" t="s">
        <v>10</v>
      </c>
    </row>
    <row r="8" spans="1:16" ht="18.75" customHeight="1" x14ac:dyDescent="0.25">
      <c r="A8" s="12" t="s">
        <v>5</v>
      </c>
      <c r="B8" s="68">
        <v>440.28</v>
      </c>
      <c r="C8" s="56">
        <v>4</v>
      </c>
      <c r="D8" s="17">
        <f>B8*C8</f>
        <v>1761.12</v>
      </c>
      <c r="F8" s="4">
        <v>0.03</v>
      </c>
      <c r="G8" s="27">
        <f>D13*F8</f>
        <v>487.05989999999991</v>
      </c>
    </row>
    <row r="9" spans="1:16" x14ac:dyDescent="0.25">
      <c r="A9" s="13" t="s">
        <v>6</v>
      </c>
      <c r="B9" s="68">
        <v>110.07</v>
      </c>
      <c r="C9" s="56">
        <v>28</v>
      </c>
      <c r="D9" s="17">
        <f t="shared" ref="D9:D11" si="0">B9*C9</f>
        <v>3081.96</v>
      </c>
      <c r="F9" s="4">
        <v>0.01</v>
      </c>
      <c r="G9" s="27">
        <f>D13*F9</f>
        <v>162.35329999999999</v>
      </c>
    </row>
    <row r="10" spans="1:16" ht="17.25" customHeight="1" x14ac:dyDescent="0.25">
      <c r="A10" s="13" t="s">
        <v>7</v>
      </c>
      <c r="B10" s="68">
        <v>1651.05</v>
      </c>
      <c r="C10" s="56">
        <v>2</v>
      </c>
      <c r="D10" s="17">
        <f t="shared" si="0"/>
        <v>3302.1</v>
      </c>
      <c r="F10" s="4">
        <v>1.2E-2</v>
      </c>
      <c r="G10" s="27">
        <f>D13*F10</f>
        <v>194.82395999999997</v>
      </c>
    </row>
    <row r="11" spans="1:16" x14ac:dyDescent="0.25">
      <c r="A11" s="13" t="s">
        <v>8</v>
      </c>
      <c r="B11" s="68">
        <v>385.24523809523799</v>
      </c>
      <c r="C11" s="56">
        <v>21</v>
      </c>
      <c r="D11" s="17">
        <f t="shared" si="0"/>
        <v>8090.1499999999978</v>
      </c>
      <c r="F11" s="4">
        <v>6.4999999999999997E-3</v>
      </c>
      <c r="G11" s="27">
        <f>D13*F11</f>
        <v>105.52964499999999</v>
      </c>
    </row>
    <row r="12" spans="1:16" x14ac:dyDescent="0.25">
      <c r="A12" s="13" t="s">
        <v>110</v>
      </c>
      <c r="B12" s="17"/>
      <c r="C12" s="16"/>
      <c r="D12" s="17"/>
    </row>
    <row r="13" spans="1:16" x14ac:dyDescent="0.25">
      <c r="A13" s="32" t="s">
        <v>101</v>
      </c>
      <c r="B13" s="17"/>
      <c r="C13" s="16"/>
      <c r="D13" s="17">
        <f>SUM(D8:D12)</f>
        <v>16235.329999999998</v>
      </c>
    </row>
    <row r="15" spans="1:16" x14ac:dyDescent="0.25">
      <c r="A15" s="2"/>
    </row>
    <row r="21" spans="1:1" x14ac:dyDescent="0.25">
      <c r="A21" s="52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x14ac:dyDescent="0.25">
      <c r="A4" s="1" t="s">
        <v>13</v>
      </c>
      <c r="B4" s="55">
        <v>440.28</v>
      </c>
      <c r="C4" s="61">
        <v>2</v>
      </c>
      <c r="D4" s="22">
        <f>B4*C4</f>
        <v>880.56</v>
      </c>
      <c r="F4" s="34">
        <v>0.03</v>
      </c>
      <c r="G4" s="27">
        <f>D9*F4</f>
        <v>416.06459999999998</v>
      </c>
    </row>
    <row r="5" spans="1:7" x14ac:dyDescent="0.25">
      <c r="A5" s="1" t="s">
        <v>6</v>
      </c>
      <c r="B5" s="55">
        <v>165.10499999999999</v>
      </c>
      <c r="C5" s="62">
        <v>12</v>
      </c>
      <c r="D5" s="22">
        <f t="shared" ref="D5:D7" si="0">B5*C5</f>
        <v>1981.2599999999998</v>
      </c>
      <c r="F5" s="34">
        <v>0.01</v>
      </c>
      <c r="G5" s="27">
        <f>D9*F5</f>
        <v>138.68819999999999</v>
      </c>
    </row>
    <row r="6" spans="1:7" x14ac:dyDescent="0.25">
      <c r="A6" s="1" t="s">
        <v>14</v>
      </c>
      <c r="B6" s="55">
        <v>1651.05</v>
      </c>
      <c r="C6" s="61">
        <v>2</v>
      </c>
      <c r="D6" s="22">
        <f t="shared" si="0"/>
        <v>3302.1</v>
      </c>
      <c r="F6" s="34">
        <v>1.2E-2</v>
      </c>
      <c r="G6" s="27">
        <f>D9*F6</f>
        <v>166.42583999999999</v>
      </c>
    </row>
    <row r="7" spans="1:7" x14ac:dyDescent="0.25">
      <c r="A7" s="1" t="s">
        <v>15</v>
      </c>
      <c r="B7" s="55">
        <v>385.245</v>
      </c>
      <c r="C7" s="61">
        <v>20</v>
      </c>
      <c r="D7" s="22">
        <f t="shared" si="0"/>
        <v>7704.9</v>
      </c>
      <c r="F7" s="34">
        <v>6.4999999999999997E-3</v>
      </c>
      <c r="G7" s="27">
        <f>D9*F7</f>
        <v>90.147329999999997</v>
      </c>
    </row>
    <row r="8" spans="1:7" x14ac:dyDescent="0.25">
      <c r="A8" s="1" t="s">
        <v>111</v>
      </c>
      <c r="B8" s="18"/>
      <c r="C8" s="48"/>
      <c r="D8" s="22"/>
    </row>
    <row r="9" spans="1:7" x14ac:dyDescent="0.25">
      <c r="A9" s="1" t="s">
        <v>101</v>
      </c>
      <c r="B9" s="18"/>
      <c r="C9" s="18"/>
      <c r="D9" s="22">
        <f>SUM(D4:D8)</f>
        <v>13868.82</v>
      </c>
    </row>
    <row r="12" spans="1:7" x14ac:dyDescent="0.25">
      <c r="B12" s="53"/>
    </row>
    <row r="13" spans="1:7" x14ac:dyDescent="0.25">
      <c r="B13" s="53"/>
    </row>
    <row r="14" spans="1:7" x14ac:dyDescent="0.25">
      <c r="B14" s="53"/>
    </row>
    <row r="15" spans="1:7" x14ac:dyDescent="0.25">
      <c r="B15" s="5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6" sqref="A6:D11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383.04360000000008</v>
      </c>
    </row>
    <row r="6" spans="1:7" x14ac:dyDescent="0.25">
      <c r="A6" s="1" t="s">
        <v>17</v>
      </c>
      <c r="B6" s="55">
        <v>440.28</v>
      </c>
      <c r="C6" s="56">
        <v>2</v>
      </c>
      <c r="D6" s="22">
        <f>B6*C6</f>
        <v>880.56</v>
      </c>
      <c r="F6" s="4">
        <v>0.01</v>
      </c>
      <c r="G6" s="29">
        <f>D11*F6</f>
        <v>127.68120000000003</v>
      </c>
    </row>
    <row r="7" spans="1:7" x14ac:dyDescent="0.25">
      <c r="A7" s="1" t="s">
        <v>6</v>
      </c>
      <c r="B7" s="55">
        <v>117.93214285714301</v>
      </c>
      <c r="C7" s="56">
        <v>14</v>
      </c>
      <c r="D7" s="33">
        <f>B7*C7</f>
        <v>1651.050000000002</v>
      </c>
      <c r="F7" s="4">
        <v>1.2E-2</v>
      </c>
      <c r="G7" s="29">
        <f>D11*F7</f>
        <v>153.21744000000004</v>
      </c>
    </row>
    <row r="8" spans="1:7" x14ac:dyDescent="0.25">
      <c r="A8" s="1" t="s">
        <v>18</v>
      </c>
      <c r="B8" s="55">
        <v>1651.05</v>
      </c>
      <c r="C8" s="56">
        <v>2</v>
      </c>
      <c r="D8" s="22">
        <f t="shared" ref="D8:D9" si="0">B8*C8</f>
        <v>3302.1</v>
      </c>
      <c r="F8" s="4">
        <v>6.4999999999999997E-3</v>
      </c>
      <c r="G8" s="29">
        <f>D11*F8</f>
        <v>82.99278000000001</v>
      </c>
    </row>
    <row r="9" spans="1:7" x14ac:dyDescent="0.25">
      <c r="A9" s="1" t="s">
        <v>19</v>
      </c>
      <c r="B9" s="55">
        <v>385.245</v>
      </c>
      <c r="C9" s="56">
        <v>18</v>
      </c>
      <c r="D9" s="22">
        <f t="shared" si="0"/>
        <v>6934.41</v>
      </c>
    </row>
    <row r="10" spans="1:7" x14ac:dyDescent="0.25">
      <c r="A10" s="1" t="s">
        <v>112</v>
      </c>
      <c r="B10" s="19"/>
      <c r="C10" s="19"/>
      <c r="D10" s="22"/>
    </row>
    <row r="11" spans="1:7" x14ac:dyDescent="0.25">
      <c r="A11" s="1" t="s">
        <v>101</v>
      </c>
      <c r="B11" s="19"/>
      <c r="C11" s="19"/>
      <c r="D11" s="22">
        <f>SUM(D6:D10)</f>
        <v>12768.120000000003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x14ac:dyDescent="0.25">
      <c r="A6" s="1" t="s">
        <v>21</v>
      </c>
      <c r="B6" s="55">
        <v>440.28</v>
      </c>
      <c r="C6" s="56">
        <v>2</v>
      </c>
      <c r="D6" s="20">
        <f>B6*C6</f>
        <v>880.56</v>
      </c>
    </row>
    <row r="7" spans="1:4" ht="16.5" customHeight="1" x14ac:dyDescent="0.25">
      <c r="A7" s="1" t="s">
        <v>6</v>
      </c>
      <c r="B7" s="55">
        <v>165.10499999999999</v>
      </c>
      <c r="C7" s="56">
        <v>14</v>
      </c>
      <c r="D7" s="20">
        <f t="shared" ref="D7:D9" si="0">B7*C7</f>
        <v>2311.4699999999998</v>
      </c>
    </row>
    <row r="8" spans="1:4" ht="17.25" customHeight="1" x14ac:dyDescent="0.25">
      <c r="A8" s="1" t="s">
        <v>22</v>
      </c>
      <c r="B8" s="55">
        <v>1651.05</v>
      </c>
      <c r="C8" s="56">
        <v>2</v>
      </c>
      <c r="D8" s="20">
        <f t="shared" si="0"/>
        <v>3302.1</v>
      </c>
    </row>
    <row r="9" spans="1:4" ht="17.25" customHeight="1" x14ac:dyDescent="0.25">
      <c r="A9" s="1" t="s">
        <v>23</v>
      </c>
      <c r="B9" s="55">
        <v>440.28</v>
      </c>
      <c r="C9" s="56">
        <v>12</v>
      </c>
      <c r="D9" s="20">
        <f t="shared" si="0"/>
        <v>5283.36</v>
      </c>
    </row>
    <row r="10" spans="1:4" x14ac:dyDescent="0.25">
      <c r="A10" s="1" t="s">
        <v>113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11777.489999999998</v>
      </c>
    </row>
    <row r="14" spans="1:4" x14ac:dyDescent="0.25">
      <c r="C14" s="4">
        <v>0.03</v>
      </c>
      <c r="D14" s="27">
        <f>D11*C14</f>
        <v>353.32469999999995</v>
      </c>
    </row>
    <row r="15" spans="1:4" x14ac:dyDescent="0.25">
      <c r="C15" s="4">
        <v>0.01</v>
      </c>
      <c r="D15" s="27">
        <f>D11*C15</f>
        <v>117.77489999999999</v>
      </c>
    </row>
    <row r="16" spans="1:4" x14ac:dyDescent="0.25">
      <c r="C16" s="4">
        <v>1.2E-2</v>
      </c>
      <c r="D16" s="27">
        <f>D11*C16</f>
        <v>141.32987999999997</v>
      </c>
    </row>
    <row r="17" spans="3:4" x14ac:dyDescent="0.25">
      <c r="C17" s="4">
        <v>6.4999999999999997E-3</v>
      </c>
      <c r="D17" s="27">
        <f>D11*C17</f>
        <v>76.553684999999987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x14ac:dyDescent="0.25">
      <c r="A6" s="1" t="s">
        <v>26</v>
      </c>
      <c r="B6" s="55">
        <v>220.14</v>
      </c>
      <c r="C6" s="56">
        <v>6</v>
      </c>
      <c r="D6" s="23">
        <f>B6*C6</f>
        <v>1320.84</v>
      </c>
    </row>
    <row r="7" spans="1:4" x14ac:dyDescent="0.25">
      <c r="A7" s="1" t="s">
        <v>6</v>
      </c>
      <c r="B7" s="55">
        <v>165.10499999999999</v>
      </c>
      <c r="C7" s="56">
        <v>42</v>
      </c>
      <c r="D7" s="23">
        <f t="shared" ref="D7:D9" si="0">B7*C7</f>
        <v>6934.41</v>
      </c>
    </row>
    <row r="8" spans="1:4" x14ac:dyDescent="0.25">
      <c r="A8" s="1" t="s">
        <v>28</v>
      </c>
      <c r="B8" s="55">
        <v>1651.05</v>
      </c>
      <c r="C8" s="56">
        <v>2</v>
      </c>
      <c r="D8" s="23">
        <f t="shared" si="0"/>
        <v>3302.1</v>
      </c>
    </row>
    <row r="9" spans="1:4" x14ac:dyDescent="0.25">
      <c r="A9" s="1" t="s">
        <v>25</v>
      </c>
      <c r="B9" s="55">
        <v>412.76</v>
      </c>
      <c r="C9" s="56">
        <v>16</v>
      </c>
      <c r="D9" s="23">
        <f t="shared" si="0"/>
        <v>6604.16</v>
      </c>
    </row>
    <row r="10" spans="1:4" x14ac:dyDescent="0.25">
      <c r="A10" s="1" t="s">
        <v>114</v>
      </c>
      <c r="B10" s="23"/>
      <c r="C10" s="18"/>
      <c r="D10" s="18"/>
    </row>
    <row r="11" spans="1:4" x14ac:dyDescent="0.25">
      <c r="A11" s="1" t="s">
        <v>101</v>
      </c>
      <c r="B11" s="18"/>
      <c r="C11" s="18"/>
      <c r="D11" s="23">
        <f>SUM(D6:D10)</f>
        <v>18161.510000000002</v>
      </c>
    </row>
    <row r="14" spans="1:4" x14ac:dyDescent="0.25">
      <c r="C14" s="4">
        <v>0.03</v>
      </c>
      <c r="D14" s="27">
        <f>D11*C14</f>
        <v>544.84530000000007</v>
      </c>
    </row>
    <row r="15" spans="1:4" x14ac:dyDescent="0.25">
      <c r="C15" s="4">
        <v>0.01</v>
      </c>
      <c r="D15" s="27">
        <f>D11*C15</f>
        <v>181.61510000000001</v>
      </c>
    </row>
    <row r="16" spans="1:4" x14ac:dyDescent="0.25">
      <c r="C16" s="4">
        <v>1.2E-2</v>
      </c>
      <c r="D16" s="27">
        <f>D11*C16</f>
        <v>217.93812000000003</v>
      </c>
    </row>
    <row r="17" spans="3:4" x14ac:dyDescent="0.25">
      <c r="C17" s="4">
        <v>6.4999999999999997E-3</v>
      </c>
      <c r="D17" s="27">
        <f>D11*C17</f>
        <v>118.04981500000001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6" sqref="A6:D11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x14ac:dyDescent="0.25">
      <c r="A6" s="1" t="s">
        <v>31</v>
      </c>
      <c r="B6" s="54">
        <v>434.77499999999998</v>
      </c>
      <c r="C6" s="56">
        <v>2</v>
      </c>
      <c r="D6" s="20">
        <f>B6*C6</f>
        <v>869.55</v>
      </c>
    </row>
    <row r="7" spans="1:4" x14ac:dyDescent="0.25">
      <c r="A7" s="1" t="s">
        <v>6</v>
      </c>
      <c r="B7" s="54">
        <v>268.88499999999999</v>
      </c>
      <c r="C7" s="56">
        <v>14</v>
      </c>
      <c r="D7" s="20">
        <f t="shared" ref="D7:D9" si="0">B7*C7</f>
        <v>3764.39</v>
      </c>
    </row>
    <row r="8" spans="1:4" x14ac:dyDescent="0.25">
      <c r="A8" s="1" t="s">
        <v>32</v>
      </c>
      <c r="B8" s="54">
        <v>1596.0150000000001</v>
      </c>
      <c r="C8" s="56">
        <v>2</v>
      </c>
      <c r="D8" s="20">
        <f t="shared" si="0"/>
        <v>3192.03</v>
      </c>
    </row>
    <row r="9" spans="1:4" x14ac:dyDescent="0.25">
      <c r="A9" s="1" t="s">
        <v>30</v>
      </c>
      <c r="B9" s="54">
        <v>412.76249999999999</v>
      </c>
      <c r="C9" s="56">
        <v>12</v>
      </c>
      <c r="D9" s="20">
        <f t="shared" si="0"/>
        <v>4953.1499999999996</v>
      </c>
    </row>
    <row r="10" spans="1:4" x14ac:dyDescent="0.25">
      <c r="A10" s="1" t="s">
        <v>115</v>
      </c>
      <c r="B10" s="20"/>
      <c r="C10" s="48"/>
      <c r="D10" s="20"/>
    </row>
    <row r="11" spans="1:4" x14ac:dyDescent="0.25">
      <c r="A11" s="1" t="s">
        <v>101</v>
      </c>
      <c r="B11" s="20"/>
      <c r="C11" s="1"/>
      <c r="D11" s="20">
        <f>SUM(D6:D10)</f>
        <v>12779.119999999999</v>
      </c>
    </row>
    <row r="14" spans="1:4" x14ac:dyDescent="0.25">
      <c r="C14" s="4">
        <v>0.03</v>
      </c>
      <c r="D14" s="27">
        <f>D11*C14</f>
        <v>383.37359999999995</v>
      </c>
    </row>
    <row r="15" spans="1:4" x14ac:dyDescent="0.25">
      <c r="C15" s="4">
        <v>0.01</v>
      </c>
      <c r="D15" s="27">
        <f>D11*C15</f>
        <v>127.79119999999999</v>
      </c>
    </row>
    <row r="16" spans="1:4" x14ac:dyDescent="0.25">
      <c r="C16" s="4">
        <v>1.2E-2</v>
      </c>
      <c r="D16" s="27">
        <f>D11*C16</f>
        <v>153.34943999999999</v>
      </c>
    </row>
    <row r="17" spans="3:4" x14ac:dyDescent="0.25">
      <c r="C17" s="4">
        <v>6.4999999999999997E-3</v>
      </c>
      <c r="D17" s="27">
        <f>D11*C17</f>
        <v>83.064279999999997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5" sqref="A5:D10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54">
        <v>214.636666666667</v>
      </c>
      <c r="C5" s="42">
        <v>6</v>
      </c>
      <c r="D5" s="23">
        <f>B5*C5</f>
        <v>1287.820000000002</v>
      </c>
    </row>
    <row r="6" spans="1:4" ht="18.75" x14ac:dyDescent="0.25">
      <c r="A6" s="1" t="s">
        <v>6</v>
      </c>
      <c r="B6" s="54">
        <v>159.60142857142901</v>
      </c>
      <c r="C6" s="43">
        <v>42</v>
      </c>
      <c r="D6" s="23">
        <f t="shared" ref="D6:D8" si="0">B6*C6</f>
        <v>6703.2600000000184</v>
      </c>
    </row>
    <row r="7" spans="1:4" ht="18.75" x14ac:dyDescent="0.25">
      <c r="A7" s="1" t="s">
        <v>34</v>
      </c>
      <c r="B7" s="54">
        <v>1596.0150000000001</v>
      </c>
      <c r="C7" s="42">
        <v>2</v>
      </c>
      <c r="D7" s="23">
        <f t="shared" si="0"/>
        <v>3192.03</v>
      </c>
    </row>
    <row r="8" spans="1:4" ht="18.75" x14ac:dyDescent="0.25">
      <c r="A8" s="1" t="s">
        <v>35</v>
      </c>
      <c r="B8" s="54">
        <v>429.27300000000002</v>
      </c>
      <c r="C8" s="42">
        <v>20</v>
      </c>
      <c r="D8" s="23">
        <f t="shared" si="0"/>
        <v>8585.4600000000009</v>
      </c>
    </row>
    <row r="9" spans="1:4" x14ac:dyDescent="0.25">
      <c r="A9" s="1" t="s">
        <v>116</v>
      </c>
      <c r="B9" s="18"/>
      <c r="C9" s="18"/>
      <c r="D9" s="18"/>
    </row>
    <row r="10" spans="1:4" x14ac:dyDescent="0.25">
      <c r="A10" s="1" t="s">
        <v>101</v>
      </c>
      <c r="B10" s="18"/>
      <c r="C10" s="18"/>
      <c r="D10" s="23">
        <f>SUM(D5:D9)</f>
        <v>19768.570000000022</v>
      </c>
    </row>
    <row r="13" spans="1:4" x14ac:dyDescent="0.25">
      <c r="C13" s="4">
        <v>0.03</v>
      </c>
      <c r="D13" s="27">
        <f>D10*C13</f>
        <v>593.05710000000067</v>
      </c>
    </row>
    <row r="14" spans="1:4" x14ac:dyDescent="0.25">
      <c r="C14" s="4">
        <v>0.01</v>
      </c>
      <c r="D14" s="27">
        <f>D10*C14</f>
        <v>197.68570000000022</v>
      </c>
    </row>
    <row r="15" spans="1:4" x14ac:dyDescent="0.25">
      <c r="C15" s="4">
        <v>1.2E-2</v>
      </c>
      <c r="D15" s="27">
        <f>D10*C15</f>
        <v>237.22284000000028</v>
      </c>
    </row>
    <row r="16" spans="1:4" x14ac:dyDescent="0.25">
      <c r="C16" s="4">
        <v>6.4999999999999997E-3</v>
      </c>
      <c r="D16" s="27">
        <f>D10*C16</f>
        <v>128.49570500000013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x14ac:dyDescent="0.25">
      <c r="A5" s="13" t="s">
        <v>37</v>
      </c>
      <c r="B5" s="55">
        <v>440.28</v>
      </c>
      <c r="C5" s="56">
        <v>2</v>
      </c>
      <c r="D5" s="36">
        <f>B5*C5</f>
        <v>880.56</v>
      </c>
    </row>
    <row r="6" spans="1:4" x14ac:dyDescent="0.25">
      <c r="A6" s="13" t="s">
        <v>6</v>
      </c>
      <c r="B6" s="55">
        <v>154.09785714285701</v>
      </c>
      <c r="C6" s="56">
        <v>14</v>
      </c>
      <c r="D6" s="36">
        <f t="shared" ref="D6:D8" si="0">B6*C6</f>
        <v>2157.3699999999981</v>
      </c>
    </row>
    <row r="7" spans="1:4" x14ac:dyDescent="0.25">
      <c r="A7" s="13" t="s">
        <v>39</v>
      </c>
      <c r="B7" s="55">
        <v>1596.0150000000001</v>
      </c>
      <c r="C7" s="56">
        <v>2</v>
      </c>
      <c r="D7" s="36">
        <f t="shared" si="0"/>
        <v>3192.03</v>
      </c>
    </row>
    <row r="8" spans="1:4" x14ac:dyDescent="0.25">
      <c r="A8" s="13" t="s">
        <v>38</v>
      </c>
      <c r="B8" s="55">
        <v>418.26555555555598</v>
      </c>
      <c r="C8" s="56">
        <v>9</v>
      </c>
      <c r="D8" s="36">
        <f t="shared" si="0"/>
        <v>3764.390000000004</v>
      </c>
    </row>
    <row r="9" spans="1:4" x14ac:dyDescent="0.25">
      <c r="A9" s="13" t="s">
        <v>117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9994.3500000000022</v>
      </c>
    </row>
    <row r="13" spans="1:4" x14ac:dyDescent="0.25">
      <c r="C13" s="4">
        <v>0.03</v>
      </c>
      <c r="D13" s="27">
        <f>D10*C13</f>
        <v>299.83050000000003</v>
      </c>
    </row>
    <row r="14" spans="1:4" x14ac:dyDescent="0.25">
      <c r="C14" s="4">
        <v>0.01</v>
      </c>
      <c r="D14" s="27">
        <f>D10*C14</f>
        <v>99.943500000000029</v>
      </c>
    </row>
    <row r="15" spans="1:4" x14ac:dyDescent="0.25">
      <c r="C15" s="4">
        <v>1.2E-2</v>
      </c>
      <c r="D15" s="27">
        <f>D10*C15</f>
        <v>119.93220000000002</v>
      </c>
    </row>
    <row r="16" spans="1:4" x14ac:dyDescent="0.25">
      <c r="C16" s="4">
        <v>6.4999999999999997E-3</v>
      </c>
      <c r="D16" s="27">
        <f>D10*C16</f>
        <v>64.96327500000001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3.8554687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57">
        <v>434.77499999999998</v>
      </c>
      <c r="C5" s="58">
        <v>2</v>
      </c>
      <c r="D5" s="35">
        <f>B5*C5</f>
        <v>869.55</v>
      </c>
    </row>
    <row r="6" spans="1:4" ht="18.75" x14ac:dyDescent="0.25">
      <c r="A6" s="13" t="s">
        <v>6</v>
      </c>
      <c r="B6" s="57">
        <v>165.10499999999999</v>
      </c>
      <c r="C6" s="58">
        <v>14</v>
      </c>
      <c r="D6" s="35">
        <f t="shared" ref="D6:D8" si="0">B6*C6</f>
        <v>2311.4699999999998</v>
      </c>
    </row>
    <row r="7" spans="1:4" ht="18.75" x14ac:dyDescent="0.25">
      <c r="A7" s="13" t="s">
        <v>43</v>
      </c>
      <c r="B7" s="57">
        <v>1596.0150000000001</v>
      </c>
      <c r="C7" s="58">
        <v>2</v>
      </c>
      <c r="D7" s="35">
        <f t="shared" si="0"/>
        <v>3192.03</v>
      </c>
    </row>
    <row r="8" spans="1:4" ht="18.75" x14ac:dyDescent="0.25">
      <c r="A8" s="13" t="s">
        <v>41</v>
      </c>
      <c r="B8" s="57">
        <v>412.76299999999998</v>
      </c>
      <c r="C8" s="58">
        <v>10</v>
      </c>
      <c r="D8" s="35">
        <f t="shared" si="0"/>
        <v>4127.63</v>
      </c>
    </row>
    <row r="9" spans="1:4" x14ac:dyDescent="0.25">
      <c r="A9" s="13" t="s">
        <v>118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10500.68</v>
      </c>
    </row>
    <row r="13" spans="1:4" x14ac:dyDescent="0.25">
      <c r="C13" s="4">
        <v>0.03</v>
      </c>
      <c r="D13" s="30">
        <f>D10*C13</f>
        <v>315.0204</v>
      </c>
    </row>
    <row r="14" spans="1:4" x14ac:dyDescent="0.25">
      <c r="C14" s="4">
        <v>0.01</v>
      </c>
      <c r="D14" s="30">
        <f>D10*C14</f>
        <v>105.0068</v>
      </c>
    </row>
    <row r="15" spans="1:4" x14ac:dyDescent="0.25">
      <c r="C15" s="4">
        <v>1.2E-2</v>
      </c>
      <c r="D15" s="30">
        <f>D10*C15</f>
        <v>126.00816</v>
      </c>
    </row>
    <row r="16" spans="1:4" x14ac:dyDescent="0.25">
      <c r="C16" s="4">
        <v>6.4999999999999997E-3</v>
      </c>
      <c r="D16" s="30">
        <f>D10*C16</f>
        <v>68.254419999999996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x14ac:dyDescent="0.25">
      <c r="A6" s="13" t="s">
        <v>46</v>
      </c>
      <c r="B6" s="55">
        <v>330.21</v>
      </c>
      <c r="C6" s="59">
        <v>8</v>
      </c>
      <c r="D6" s="14">
        <f>B6*C6</f>
        <v>2641.68</v>
      </c>
    </row>
    <row r="7" spans="1:4" x14ac:dyDescent="0.25">
      <c r="A7" s="13" t="s">
        <v>6</v>
      </c>
      <c r="B7" s="55">
        <v>37.738214285714299</v>
      </c>
      <c r="C7" s="59">
        <v>56</v>
      </c>
      <c r="D7" s="14">
        <f t="shared" ref="D7:D9" si="0">B7*C7</f>
        <v>2113.3400000000006</v>
      </c>
    </row>
    <row r="8" spans="1:4" x14ac:dyDescent="0.25">
      <c r="A8" s="13" t="s">
        <v>47</v>
      </c>
      <c r="B8" s="55">
        <v>1651.05</v>
      </c>
      <c r="C8" s="60">
        <v>2</v>
      </c>
      <c r="D8" s="14">
        <f t="shared" si="0"/>
        <v>3302.1</v>
      </c>
    </row>
    <row r="9" spans="1:4" x14ac:dyDescent="0.25">
      <c r="A9" s="13" t="s">
        <v>45</v>
      </c>
      <c r="B9" s="55">
        <v>400.254545454545</v>
      </c>
      <c r="C9" s="59">
        <v>33</v>
      </c>
      <c r="D9" s="14">
        <f t="shared" si="0"/>
        <v>13208.399999999985</v>
      </c>
    </row>
    <row r="10" spans="1:4" x14ac:dyDescent="0.25">
      <c r="A10" s="13" t="s">
        <v>119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21265.519999999986</v>
      </c>
    </row>
    <row r="14" spans="1:4" x14ac:dyDescent="0.25">
      <c r="C14" s="4">
        <v>0.03</v>
      </c>
      <c r="D14" s="27">
        <f>D11*C14</f>
        <v>637.96559999999954</v>
      </c>
    </row>
    <row r="15" spans="1:4" x14ac:dyDescent="0.25">
      <c r="C15" s="4">
        <v>0.01</v>
      </c>
      <c r="D15" s="27">
        <f>D11*C15</f>
        <v>212.65519999999987</v>
      </c>
    </row>
    <row r="16" spans="1:4" x14ac:dyDescent="0.25">
      <c r="C16" s="4">
        <v>1.2E-2</v>
      </c>
      <c r="D16" s="27">
        <f>D11*C16</f>
        <v>255.18623999999983</v>
      </c>
    </row>
    <row r="17" spans="3:4" x14ac:dyDescent="0.25">
      <c r="C17" s="4">
        <v>6.4999999999999997E-3</v>
      </c>
      <c r="D17" s="27">
        <f>D11*C17</f>
        <v>138.2258799999999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x14ac:dyDescent="0.25">
      <c r="A5" s="1" t="s">
        <v>50</v>
      </c>
      <c r="B5" s="63">
        <v>429.27333333333303</v>
      </c>
      <c r="C5" s="61">
        <v>6</v>
      </c>
      <c r="D5" s="23">
        <f>B5*C5</f>
        <v>2575.6399999999981</v>
      </c>
    </row>
    <row r="6" spans="1:4" x14ac:dyDescent="0.25">
      <c r="A6" s="1" t="s">
        <v>6</v>
      </c>
      <c r="B6" s="63">
        <v>275.17500000000001</v>
      </c>
      <c r="C6" s="62">
        <v>27</v>
      </c>
      <c r="D6" s="23">
        <f t="shared" ref="D6:D8" si="0">B6*C6</f>
        <v>7429.7250000000004</v>
      </c>
    </row>
    <row r="7" spans="1:4" x14ac:dyDescent="0.25">
      <c r="A7" s="1" t="s">
        <v>51</v>
      </c>
      <c r="B7" s="63">
        <v>1926.2249999999999</v>
      </c>
      <c r="C7" s="61">
        <v>2</v>
      </c>
      <c r="D7" s="23">
        <f t="shared" si="0"/>
        <v>3852.45</v>
      </c>
    </row>
    <row r="8" spans="1:4" x14ac:dyDescent="0.25">
      <c r="A8" s="1" t="s">
        <v>49</v>
      </c>
      <c r="B8" s="63">
        <v>429.273043478261</v>
      </c>
      <c r="C8" s="62">
        <v>21</v>
      </c>
      <c r="D8" s="23">
        <f t="shared" si="0"/>
        <v>9014.7339130434812</v>
      </c>
    </row>
    <row r="9" spans="1:4" x14ac:dyDescent="0.25">
      <c r="A9" s="1" t="s">
        <v>121</v>
      </c>
      <c r="B9" s="23"/>
      <c r="C9" s="18"/>
      <c r="D9" s="23"/>
    </row>
    <row r="10" spans="1:4" x14ac:dyDescent="0.25">
      <c r="A10" s="1" t="s">
        <v>101</v>
      </c>
      <c r="B10" s="1"/>
      <c r="C10" s="1"/>
      <c r="D10" s="20">
        <f>SUM(D5:D9)</f>
        <v>22872.54891304348</v>
      </c>
    </row>
    <row r="13" spans="1:4" x14ac:dyDescent="0.25">
      <c r="C13" s="4">
        <v>0.03</v>
      </c>
      <c r="D13" s="27">
        <f>D10*C13</f>
        <v>686.17646739130441</v>
      </c>
    </row>
    <row r="14" spans="1:4" x14ac:dyDescent="0.25">
      <c r="C14" s="4">
        <v>0.01</v>
      </c>
      <c r="D14" s="27">
        <f>D10*C14</f>
        <v>228.7254891304348</v>
      </c>
    </row>
    <row r="15" spans="1:4" x14ac:dyDescent="0.25">
      <c r="C15" s="4">
        <v>1.2E-2</v>
      </c>
      <c r="D15" s="27">
        <f>D10*C15</f>
        <v>274.47058695652174</v>
      </c>
    </row>
    <row r="16" spans="1:4" x14ac:dyDescent="0.25">
      <c r="C16" s="4">
        <v>6.4999999999999997E-3</v>
      </c>
      <c r="D16" s="27">
        <f>D10*C16</f>
        <v>148.67156793478262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2.85546875" bestFit="1" customWidth="1"/>
    <col min="3" max="3" width="11.5703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x14ac:dyDescent="0.25">
      <c r="A5" s="13" t="s">
        <v>54</v>
      </c>
      <c r="B5" s="55">
        <v>539.34500000000003</v>
      </c>
      <c r="C5" s="56">
        <v>1</v>
      </c>
      <c r="D5" s="36">
        <f>B5*C5</f>
        <v>539.34500000000003</v>
      </c>
    </row>
    <row r="6" spans="1:4" x14ac:dyDescent="0.25">
      <c r="A6" s="13" t="s">
        <v>6</v>
      </c>
      <c r="B6" s="55">
        <v>319.202857142857</v>
      </c>
      <c r="C6" s="56">
        <v>14</v>
      </c>
      <c r="D6" s="36">
        <f t="shared" ref="D6:D8" si="0">B6*C6</f>
        <v>4468.8399999999983</v>
      </c>
    </row>
    <row r="7" spans="1:4" x14ac:dyDescent="0.25">
      <c r="A7" s="13" t="s">
        <v>56</v>
      </c>
      <c r="B7" s="55">
        <v>2476.5749999999998</v>
      </c>
      <c r="C7" s="56">
        <v>2</v>
      </c>
      <c r="D7" s="36">
        <f t="shared" si="0"/>
        <v>4953.1499999999996</v>
      </c>
    </row>
    <row r="8" spans="1:4" x14ac:dyDescent="0.25">
      <c r="A8" s="13" t="s">
        <v>53</v>
      </c>
      <c r="B8" s="55">
        <v>550.35</v>
      </c>
      <c r="C8" s="56">
        <v>10</v>
      </c>
      <c r="D8" s="36">
        <f t="shared" si="0"/>
        <v>5503.5</v>
      </c>
    </row>
    <row r="9" spans="1:4" x14ac:dyDescent="0.25">
      <c r="A9" s="13" t="s">
        <v>120</v>
      </c>
      <c r="B9" s="13"/>
      <c r="C9" s="49"/>
      <c r="D9" s="36"/>
    </row>
    <row r="10" spans="1:4" x14ac:dyDescent="0.25">
      <c r="A10" s="13" t="s">
        <v>101</v>
      </c>
      <c r="B10" s="13"/>
      <c r="C10" s="13"/>
      <c r="D10" s="36">
        <f>SUM(D5:D9)</f>
        <v>15464.834999999999</v>
      </c>
    </row>
    <row r="13" spans="1:4" x14ac:dyDescent="0.25">
      <c r="C13" s="4">
        <v>0.03</v>
      </c>
      <c r="D13" s="27">
        <f>D10*C13</f>
        <v>463.94504999999998</v>
      </c>
    </row>
    <row r="14" spans="1:4" x14ac:dyDescent="0.25">
      <c r="C14" s="4">
        <v>0.01</v>
      </c>
      <c r="D14" s="27">
        <f>D10*C14</f>
        <v>154.64834999999999</v>
      </c>
    </row>
    <row r="15" spans="1:4" x14ac:dyDescent="0.25">
      <c r="C15" s="4">
        <v>1.2E-2</v>
      </c>
      <c r="D15" s="27">
        <f>D10*C15</f>
        <v>185.57801999999998</v>
      </c>
    </row>
    <row r="16" spans="1:4" x14ac:dyDescent="0.25">
      <c r="C16" s="4">
        <v>6.4999999999999997E-3</v>
      </c>
      <c r="D16" s="27">
        <f>D10*C16</f>
        <v>100.52142749999999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9" sqref="A19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55">
        <v>539.34500000000003</v>
      </c>
      <c r="C5" s="56">
        <v>2</v>
      </c>
      <c r="D5" s="35">
        <f>B5*C5</f>
        <v>1078.69</v>
      </c>
    </row>
    <row r="6" spans="1:4" ht="15" customHeight="1" x14ac:dyDescent="0.25">
      <c r="A6" s="13" t="s">
        <v>6</v>
      </c>
      <c r="B6" s="55">
        <v>319.202857142857</v>
      </c>
      <c r="C6" s="56">
        <v>14</v>
      </c>
      <c r="D6" s="35">
        <f t="shared" ref="D6:D8" si="0">B6*C6</f>
        <v>4468.8399999999983</v>
      </c>
    </row>
    <row r="7" spans="1:4" ht="15.75" customHeight="1" x14ac:dyDescent="0.25">
      <c r="A7" s="13" t="s">
        <v>57</v>
      </c>
      <c r="B7" s="55">
        <v>2476.5749999999998</v>
      </c>
      <c r="C7" s="56">
        <v>2</v>
      </c>
      <c r="D7" s="35">
        <f t="shared" si="0"/>
        <v>4953.1499999999996</v>
      </c>
    </row>
    <row r="8" spans="1:4" ht="14.25" customHeight="1" x14ac:dyDescent="0.25">
      <c r="A8" s="13" t="s">
        <v>59</v>
      </c>
      <c r="B8" s="55">
        <v>539.34249999999997</v>
      </c>
      <c r="C8" s="56">
        <v>8</v>
      </c>
      <c r="D8" s="35">
        <f t="shared" si="0"/>
        <v>4314.74</v>
      </c>
    </row>
    <row r="9" spans="1:4" x14ac:dyDescent="0.25">
      <c r="A9" s="13" t="s">
        <v>122</v>
      </c>
      <c r="B9" s="37"/>
      <c r="C9" s="37"/>
      <c r="D9" s="35"/>
    </row>
    <row r="10" spans="1:4" x14ac:dyDescent="0.25">
      <c r="A10" s="13" t="s">
        <v>101</v>
      </c>
      <c r="B10" s="37"/>
      <c r="C10" s="37"/>
      <c r="D10" s="35">
        <f>SUM(D5:D9)</f>
        <v>14815.419999999998</v>
      </c>
    </row>
    <row r="13" spans="1:4" x14ac:dyDescent="0.25">
      <c r="C13" s="4">
        <v>0.03</v>
      </c>
      <c r="D13" s="27">
        <f>D10*C13</f>
        <v>444.46259999999995</v>
      </c>
    </row>
    <row r="14" spans="1:4" x14ac:dyDescent="0.25">
      <c r="C14" s="4">
        <v>0.01</v>
      </c>
      <c r="D14" s="27">
        <f>D10*C14</f>
        <v>148.15419999999997</v>
      </c>
    </row>
    <row r="15" spans="1:4" x14ac:dyDescent="0.25">
      <c r="C15" s="4">
        <v>1.2E-2</v>
      </c>
      <c r="D15" s="27">
        <f>D10*C15</f>
        <v>177.78503999999998</v>
      </c>
    </row>
    <row r="16" spans="1:4" x14ac:dyDescent="0.25">
      <c r="C16" s="4">
        <v>6.4999999999999997E-3</v>
      </c>
      <c r="D16" s="27">
        <f>D10*C16</f>
        <v>96.300229999999985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x14ac:dyDescent="0.25">
      <c r="A5" s="13" t="s">
        <v>61</v>
      </c>
      <c r="B5" s="55">
        <v>495.315</v>
      </c>
      <c r="C5" s="56">
        <v>2</v>
      </c>
      <c r="D5" s="36">
        <f>B5*C5</f>
        <v>990.63</v>
      </c>
    </row>
    <row r="6" spans="1:4" x14ac:dyDescent="0.25">
      <c r="A6" s="13" t="s">
        <v>6</v>
      </c>
      <c r="B6" s="55">
        <v>319.202857142857</v>
      </c>
      <c r="C6" s="56">
        <v>13</v>
      </c>
      <c r="D6" s="36">
        <f t="shared" ref="D6:D8" si="0">B6*C6</f>
        <v>4149.637142857141</v>
      </c>
    </row>
    <row r="7" spans="1:4" x14ac:dyDescent="0.25">
      <c r="A7" s="13" t="s">
        <v>62</v>
      </c>
      <c r="B7" s="55">
        <v>1926.2249999999999</v>
      </c>
      <c r="C7" s="56">
        <v>2</v>
      </c>
      <c r="D7" s="36">
        <f t="shared" si="0"/>
        <v>3852.45</v>
      </c>
    </row>
    <row r="8" spans="1:4" x14ac:dyDescent="0.25">
      <c r="A8" s="13" t="s">
        <v>64</v>
      </c>
      <c r="B8" s="55">
        <v>495.31555555555599</v>
      </c>
      <c r="C8" s="56">
        <v>9</v>
      </c>
      <c r="D8" s="36">
        <f t="shared" si="0"/>
        <v>4457.8400000000038</v>
      </c>
    </row>
    <row r="9" spans="1:4" x14ac:dyDescent="0.25">
      <c r="A9" s="13" t="s">
        <v>123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13450.557142857146</v>
      </c>
    </row>
    <row r="13" spans="1:4" x14ac:dyDescent="0.25">
      <c r="C13" s="4">
        <v>0.03</v>
      </c>
      <c r="D13" s="27">
        <f>D10*C13</f>
        <v>403.51671428571433</v>
      </c>
    </row>
    <row r="14" spans="1:4" x14ac:dyDescent="0.25">
      <c r="C14" s="4">
        <v>0.01</v>
      </c>
      <c r="D14" s="27">
        <f>D10*C14</f>
        <v>134.50557142857147</v>
      </c>
    </row>
    <row r="15" spans="1:4" x14ac:dyDescent="0.25">
      <c r="C15" s="4">
        <v>1.2E-2</v>
      </c>
      <c r="D15" s="27">
        <f>D10*C15</f>
        <v>161.40668571428574</v>
      </c>
    </row>
    <row r="16" spans="1:4" x14ac:dyDescent="0.25">
      <c r="A16" s="41" t="s">
        <v>105</v>
      </c>
      <c r="C16" s="4">
        <v>6.4999999999999997E-3</v>
      </c>
      <c r="D16" s="27">
        <f>D10*C16</f>
        <v>87.428621428571446</v>
      </c>
    </row>
    <row r="17" spans="1:1" x14ac:dyDescent="0.25">
      <c r="A17" s="1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55">
        <v>473.3</v>
      </c>
      <c r="C5" s="56">
        <v>2</v>
      </c>
      <c r="D5" s="35">
        <f>B5*C5</f>
        <v>946.6</v>
      </c>
    </row>
    <row r="6" spans="1:4" ht="13.5" customHeight="1" x14ac:dyDescent="0.25">
      <c r="A6" s="13" t="s">
        <v>6</v>
      </c>
      <c r="B6" s="55">
        <v>275.17500000000001</v>
      </c>
      <c r="C6" s="56">
        <v>14</v>
      </c>
      <c r="D6" s="35">
        <f t="shared" ref="D6:D8" si="0">B6*C6</f>
        <v>3852.4500000000003</v>
      </c>
    </row>
    <row r="7" spans="1:4" ht="14.25" customHeight="1" x14ac:dyDescent="0.25">
      <c r="A7" s="13" t="s">
        <v>68</v>
      </c>
      <c r="B7" s="55">
        <v>1926.2249999999999</v>
      </c>
      <c r="C7" s="56">
        <v>2</v>
      </c>
      <c r="D7" s="35">
        <f t="shared" si="0"/>
        <v>3852.45</v>
      </c>
    </row>
    <row r="8" spans="1:4" ht="14.25" customHeight="1" x14ac:dyDescent="0.25">
      <c r="A8" s="13" t="s">
        <v>65</v>
      </c>
      <c r="B8" s="55">
        <v>440.28</v>
      </c>
      <c r="C8" s="56">
        <v>7</v>
      </c>
      <c r="D8" s="35">
        <f t="shared" si="0"/>
        <v>3081.96</v>
      </c>
    </row>
    <row r="9" spans="1:4" x14ac:dyDescent="0.25">
      <c r="A9" s="13" t="s">
        <v>124</v>
      </c>
      <c r="B9" s="35"/>
      <c r="C9" s="37"/>
      <c r="D9" s="37"/>
    </row>
    <row r="10" spans="1:4" x14ac:dyDescent="0.25">
      <c r="A10" s="13" t="s">
        <v>101</v>
      </c>
      <c r="B10" s="35"/>
      <c r="C10" s="37"/>
      <c r="D10" s="35">
        <f>SUM(D5:D9)</f>
        <v>11733.46</v>
      </c>
    </row>
    <row r="13" spans="1:4" x14ac:dyDescent="0.25">
      <c r="C13" s="4">
        <v>0.03</v>
      </c>
      <c r="D13" s="27">
        <f>D10*C13</f>
        <v>352.00379999999996</v>
      </c>
    </row>
    <row r="14" spans="1:4" x14ac:dyDescent="0.25">
      <c r="C14" s="4">
        <v>0.01</v>
      </c>
      <c r="D14" s="27">
        <f>D10*C14</f>
        <v>117.33459999999999</v>
      </c>
    </row>
    <row r="15" spans="1:4" x14ac:dyDescent="0.25">
      <c r="C15" s="4">
        <v>1.2E-2</v>
      </c>
      <c r="D15" s="27">
        <f>D10*C15</f>
        <v>140.80151999999998</v>
      </c>
    </row>
    <row r="16" spans="1:4" x14ac:dyDescent="0.25">
      <c r="C16" s="4">
        <v>6.4999999999999997E-3</v>
      </c>
      <c r="D16" s="27">
        <f>D10*C16</f>
        <v>76.267489999999995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x14ac:dyDescent="0.25">
      <c r="A5" s="13" t="s">
        <v>70</v>
      </c>
      <c r="B5" s="63">
        <v>330.21</v>
      </c>
      <c r="C5" s="56">
        <v>4</v>
      </c>
      <c r="D5" s="36">
        <f>B5*C5</f>
        <v>1320.84</v>
      </c>
    </row>
    <row r="6" spans="1:4" ht="15.75" customHeight="1" x14ac:dyDescent="0.25">
      <c r="A6" s="13" t="s">
        <v>6</v>
      </c>
      <c r="B6" s="63">
        <v>165.10499999999999</v>
      </c>
      <c r="C6" s="56">
        <v>28</v>
      </c>
      <c r="D6" s="36">
        <f t="shared" ref="D6:D8" si="0">B6*C6</f>
        <v>4622.9399999999996</v>
      </c>
    </row>
    <row r="7" spans="1:4" ht="15.75" customHeight="1" x14ac:dyDescent="0.25">
      <c r="A7" s="13" t="s">
        <v>72</v>
      </c>
      <c r="B7" s="63">
        <v>1926.2249999999999</v>
      </c>
      <c r="C7" s="56">
        <v>2</v>
      </c>
      <c r="D7" s="36">
        <f t="shared" si="0"/>
        <v>3852.45</v>
      </c>
    </row>
    <row r="8" spans="1:4" ht="15.75" customHeight="1" x14ac:dyDescent="0.25">
      <c r="A8" s="13" t="s">
        <v>71</v>
      </c>
      <c r="B8" s="63">
        <v>385.24523809523799</v>
      </c>
      <c r="C8" s="56">
        <v>21</v>
      </c>
      <c r="D8" s="36">
        <f t="shared" si="0"/>
        <v>8090.1499999999978</v>
      </c>
    </row>
    <row r="9" spans="1:4" x14ac:dyDescent="0.25">
      <c r="A9" s="13" t="s">
        <v>125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17886.379999999997</v>
      </c>
    </row>
    <row r="12" spans="1:4" x14ac:dyDescent="0.25">
      <c r="C12" s="4">
        <v>0.03</v>
      </c>
      <c r="D12" s="27">
        <f>D10*C12</f>
        <v>536.59139999999991</v>
      </c>
    </row>
    <row r="13" spans="1:4" x14ac:dyDescent="0.25">
      <c r="C13" s="4">
        <v>0.01</v>
      </c>
      <c r="D13" s="27">
        <f>D10*C13</f>
        <v>178.86379999999997</v>
      </c>
    </row>
    <row r="14" spans="1:4" x14ac:dyDescent="0.25">
      <c r="C14" s="4">
        <v>1.2E-2</v>
      </c>
      <c r="D14" s="27">
        <f>D10*C14</f>
        <v>214.63655999999997</v>
      </c>
    </row>
    <row r="15" spans="1:4" x14ac:dyDescent="0.25">
      <c r="C15" s="4">
        <v>6.4999999999999997E-3</v>
      </c>
      <c r="D15" s="27">
        <f>D10*C15</f>
        <v>116.26146999999997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20" sqref="A2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x14ac:dyDescent="0.25">
      <c r="A5" s="13" t="s">
        <v>73</v>
      </c>
      <c r="B5" s="55">
        <v>379.74166666666702</v>
      </c>
      <c r="C5" s="56">
        <v>6</v>
      </c>
      <c r="D5" s="35">
        <f>B5*C5</f>
        <v>2278.4500000000021</v>
      </c>
    </row>
    <row r="6" spans="1:4" x14ac:dyDescent="0.25">
      <c r="A6" s="13" t="s">
        <v>6</v>
      </c>
      <c r="B6" s="55">
        <v>230.04619047618999</v>
      </c>
      <c r="C6" s="56">
        <v>42</v>
      </c>
      <c r="D6" s="35">
        <f t="shared" ref="D6:D8" si="0">B6*C6</f>
        <v>9661.9399999999805</v>
      </c>
    </row>
    <row r="7" spans="1:4" x14ac:dyDescent="0.25">
      <c r="A7" s="13" t="s">
        <v>75</v>
      </c>
      <c r="B7" s="55">
        <v>1651.05</v>
      </c>
      <c r="C7" s="56">
        <v>2</v>
      </c>
      <c r="D7" s="35">
        <f t="shared" si="0"/>
        <v>3302.1</v>
      </c>
    </row>
    <row r="8" spans="1:4" x14ac:dyDescent="0.25">
      <c r="A8" s="13" t="s">
        <v>74</v>
      </c>
      <c r="B8" s="55">
        <v>412.76272727272698</v>
      </c>
      <c r="C8" s="56">
        <v>22</v>
      </c>
      <c r="D8" s="35">
        <f t="shared" si="0"/>
        <v>9080.7799999999934</v>
      </c>
    </row>
    <row r="9" spans="1:4" x14ac:dyDescent="0.25">
      <c r="A9" s="13" t="s">
        <v>126</v>
      </c>
      <c r="B9" s="35"/>
      <c r="C9" s="37"/>
      <c r="D9" s="35"/>
    </row>
    <row r="10" spans="1:4" x14ac:dyDescent="0.25">
      <c r="A10" s="13" t="s">
        <v>101</v>
      </c>
      <c r="B10" s="35"/>
      <c r="C10" s="37"/>
      <c r="D10" s="35">
        <f>SUM(D5:D9)</f>
        <v>24323.269999999975</v>
      </c>
    </row>
    <row r="13" spans="1:4" x14ac:dyDescent="0.25">
      <c r="C13" s="4">
        <v>0.03</v>
      </c>
      <c r="D13" s="27">
        <f>D10*C13</f>
        <v>729.69809999999927</v>
      </c>
    </row>
    <row r="14" spans="1:4" x14ac:dyDescent="0.25">
      <c r="C14" s="4">
        <v>0.01</v>
      </c>
      <c r="D14" s="27">
        <f>D10*C14</f>
        <v>243.23269999999977</v>
      </c>
    </row>
    <row r="15" spans="1:4" x14ac:dyDescent="0.25">
      <c r="C15" s="4">
        <v>1.2E-2</v>
      </c>
      <c r="D15" s="27">
        <f>D10*C15</f>
        <v>291.8792399999997</v>
      </c>
    </row>
    <row r="16" spans="1:4" x14ac:dyDescent="0.25">
      <c r="C16" s="4">
        <v>6.4999999999999997E-3</v>
      </c>
      <c r="D16" s="27">
        <f>D10*C16</f>
        <v>158.10125499999984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B6" sqref="A6:D11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429.27</v>
      </c>
      <c r="C6" s="56">
        <v>4</v>
      </c>
      <c r="D6" s="36">
        <f>B6*C6</f>
        <v>1717.08</v>
      </c>
    </row>
    <row r="7" spans="1:4" ht="15.75" customHeight="1" x14ac:dyDescent="0.25">
      <c r="A7" s="49" t="s">
        <v>6</v>
      </c>
      <c r="B7" s="50">
        <v>220.14</v>
      </c>
      <c r="C7" s="56">
        <v>23</v>
      </c>
      <c r="D7" s="50">
        <f t="shared" ref="D7:D9" si="0">B7*C7</f>
        <v>5063.2199999999993</v>
      </c>
    </row>
    <row r="8" spans="1:4" ht="15.75" customHeight="1" x14ac:dyDescent="0.25">
      <c r="A8" s="13" t="s">
        <v>83</v>
      </c>
      <c r="B8" s="36">
        <v>1596.02</v>
      </c>
      <c r="C8" s="56">
        <v>2</v>
      </c>
      <c r="D8" s="36">
        <f t="shared" si="0"/>
        <v>3192.04</v>
      </c>
    </row>
    <row r="9" spans="1:4" ht="14.25" customHeight="1" x14ac:dyDescent="0.25">
      <c r="A9" s="13" t="s">
        <v>103</v>
      </c>
      <c r="B9" s="36">
        <v>418.27</v>
      </c>
      <c r="C9" s="56">
        <v>11</v>
      </c>
      <c r="D9" s="36">
        <f t="shared" si="0"/>
        <v>4600.9699999999993</v>
      </c>
    </row>
    <row r="10" spans="1:4" x14ac:dyDescent="0.25">
      <c r="A10" s="13" t="s">
        <v>127</v>
      </c>
      <c r="B10" s="36"/>
      <c r="C10" s="13"/>
      <c r="D10" s="36"/>
    </row>
    <row r="11" spans="1:4" x14ac:dyDescent="0.25">
      <c r="A11" s="13" t="s">
        <v>101</v>
      </c>
      <c r="B11" s="36"/>
      <c r="C11" s="13"/>
      <c r="D11" s="36">
        <f>SUM(D6:D10)</f>
        <v>14573.31</v>
      </c>
    </row>
    <row r="14" spans="1:4" x14ac:dyDescent="0.25">
      <c r="C14" s="4">
        <v>0.03</v>
      </c>
      <c r="D14" s="27">
        <f>D11*C14</f>
        <v>437.19929999999999</v>
      </c>
    </row>
    <row r="15" spans="1:4" x14ac:dyDescent="0.25">
      <c r="C15" s="4">
        <v>0.01</v>
      </c>
      <c r="D15" s="27">
        <f>D11*C15</f>
        <v>145.73310000000001</v>
      </c>
    </row>
    <row r="16" spans="1:4" x14ac:dyDescent="0.25">
      <c r="C16" s="4">
        <v>1.2E-2</v>
      </c>
      <c r="D16" s="27">
        <f>D11*C16</f>
        <v>174.87971999999999</v>
      </c>
    </row>
    <row r="17" spans="3:4" x14ac:dyDescent="0.25">
      <c r="C17" s="4">
        <v>6.4999999999999997E-3</v>
      </c>
      <c r="D17" s="27">
        <f>D11*C17</f>
        <v>94.726514999999992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55">
        <v>319.20249999999999</v>
      </c>
      <c r="C6" s="56">
        <v>8</v>
      </c>
      <c r="D6" s="35">
        <f>B6*C6</f>
        <v>2553.62</v>
      </c>
    </row>
    <row r="7" spans="1:4" ht="14.25" customHeight="1" x14ac:dyDescent="0.25">
      <c r="A7" s="13" t="s">
        <v>6</v>
      </c>
      <c r="B7" s="55">
        <v>159.60142857142901</v>
      </c>
      <c r="C7" s="56">
        <v>55</v>
      </c>
      <c r="D7" s="35">
        <f t="shared" ref="D7:D9" si="0">B7*C7</f>
        <v>8778.0785714285958</v>
      </c>
    </row>
    <row r="8" spans="1:4" ht="15.75" customHeight="1" x14ac:dyDescent="0.25">
      <c r="A8" s="13" t="s">
        <v>81</v>
      </c>
      <c r="B8" s="55">
        <v>1596.0150000000001</v>
      </c>
      <c r="C8" s="56">
        <v>2</v>
      </c>
      <c r="D8" s="35">
        <f t="shared" si="0"/>
        <v>3192.03</v>
      </c>
    </row>
    <row r="9" spans="1:4" ht="14.25" customHeight="1" x14ac:dyDescent="0.25">
      <c r="A9" s="13" t="s">
        <v>79</v>
      </c>
      <c r="B9" s="55">
        <v>269.56352941176499</v>
      </c>
      <c r="C9" s="56">
        <v>51</v>
      </c>
      <c r="D9" s="35">
        <f t="shared" si="0"/>
        <v>13747.740000000014</v>
      </c>
    </row>
    <row r="10" spans="1:4" x14ac:dyDescent="0.25">
      <c r="A10" s="13" t="s">
        <v>128</v>
      </c>
      <c r="B10" s="37"/>
      <c r="C10" s="37"/>
      <c r="D10" s="35"/>
    </row>
    <row r="11" spans="1:4" x14ac:dyDescent="0.25">
      <c r="A11" s="13" t="s">
        <v>101</v>
      </c>
      <c r="B11" s="37"/>
      <c r="C11" s="37"/>
      <c r="D11" s="35">
        <f>SUM(D6:D10)</f>
        <v>28271.46857142861</v>
      </c>
    </row>
    <row r="14" spans="1:4" x14ac:dyDescent="0.25">
      <c r="C14" s="4">
        <v>0.03</v>
      </c>
      <c r="D14" s="27">
        <f>D11*C14</f>
        <v>848.14405714285829</v>
      </c>
    </row>
    <row r="15" spans="1:4" x14ac:dyDescent="0.25">
      <c r="C15" s="4">
        <v>0.01</v>
      </c>
      <c r="D15" s="27">
        <f>D11*C15</f>
        <v>282.71468571428608</v>
      </c>
    </row>
    <row r="16" spans="1:4" x14ac:dyDescent="0.25">
      <c r="C16" s="4">
        <v>1.2E-2</v>
      </c>
      <c r="D16" s="27">
        <f>D11*C16</f>
        <v>339.2576228571433</v>
      </c>
    </row>
    <row r="17" spans="3:4" x14ac:dyDescent="0.25">
      <c r="C17" s="4">
        <v>6.4999999999999997E-3</v>
      </c>
      <c r="D17" s="27">
        <f>D11*C17</f>
        <v>183.76454571428596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x14ac:dyDescent="0.25">
      <c r="A6" s="13" t="s">
        <v>85</v>
      </c>
      <c r="B6" s="55">
        <v>429.27499999999998</v>
      </c>
      <c r="C6" s="56">
        <v>2</v>
      </c>
      <c r="D6" s="36">
        <f>B6*C6</f>
        <v>858.55</v>
      </c>
    </row>
    <row r="7" spans="1:4" ht="14.25" customHeight="1" x14ac:dyDescent="0.25">
      <c r="A7" s="13" t="s">
        <v>6</v>
      </c>
      <c r="B7" s="55">
        <v>209.13285714285701</v>
      </c>
      <c r="C7" s="56">
        <v>14</v>
      </c>
      <c r="D7" s="36">
        <f t="shared" ref="D7:D9" si="0">B7*C7</f>
        <v>2927.8599999999979</v>
      </c>
    </row>
    <row r="8" spans="1:4" ht="13.5" customHeight="1" x14ac:dyDescent="0.25">
      <c r="A8" s="13" t="s">
        <v>86</v>
      </c>
      <c r="B8" s="55">
        <v>1651.05</v>
      </c>
      <c r="C8" s="56">
        <v>2</v>
      </c>
      <c r="D8" s="36">
        <f t="shared" si="0"/>
        <v>3302.1</v>
      </c>
    </row>
    <row r="9" spans="1:4" ht="13.5" customHeight="1" x14ac:dyDescent="0.25">
      <c r="A9" s="13" t="s">
        <v>84</v>
      </c>
      <c r="B9" s="55">
        <v>390.43428571428598</v>
      </c>
      <c r="C9" s="56">
        <v>14</v>
      </c>
      <c r="D9" s="36">
        <f t="shared" si="0"/>
        <v>5466.0800000000036</v>
      </c>
    </row>
    <row r="10" spans="1:4" x14ac:dyDescent="0.25">
      <c r="A10" s="13" t="s">
        <v>129</v>
      </c>
      <c r="B10" s="13"/>
      <c r="C10" s="13"/>
      <c r="D10" s="36"/>
    </row>
    <row r="11" spans="1:4" x14ac:dyDescent="0.25">
      <c r="A11" s="13" t="s">
        <v>101</v>
      </c>
      <c r="B11" s="13"/>
      <c r="C11" s="13"/>
      <c r="D11" s="36">
        <f>SUM(D6:D10)</f>
        <v>12554.590000000002</v>
      </c>
    </row>
    <row r="14" spans="1:4" x14ac:dyDescent="0.25">
      <c r="B14" s="4">
        <v>0.03</v>
      </c>
      <c r="C14" s="27">
        <f>D11*B14</f>
        <v>376.63770000000005</v>
      </c>
    </row>
    <row r="15" spans="1:4" x14ac:dyDescent="0.25">
      <c r="B15" s="4">
        <v>0.01</v>
      </c>
      <c r="C15" s="27">
        <f>D11*B15</f>
        <v>125.54590000000002</v>
      </c>
    </row>
    <row r="16" spans="1:4" x14ac:dyDescent="0.25">
      <c r="B16" s="4">
        <v>1.2E-2</v>
      </c>
      <c r="C16" s="27">
        <f>D11*B16</f>
        <v>150.65508000000003</v>
      </c>
    </row>
    <row r="17" spans="2:3" x14ac:dyDescent="0.25">
      <c r="B17" s="4">
        <v>6.4999999999999997E-3</v>
      </c>
      <c r="C17" s="27">
        <f>D11*B17</f>
        <v>81.604835000000008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88</v>
      </c>
      <c r="B6" s="66">
        <v>319.20499999999998</v>
      </c>
      <c r="C6" s="42">
        <v>2</v>
      </c>
      <c r="D6" s="33">
        <f>B6*C6</f>
        <v>638.41</v>
      </c>
    </row>
    <row r="7" spans="1:4" ht="14.25" customHeight="1" x14ac:dyDescent="0.25">
      <c r="A7" s="13" t="s">
        <v>6</v>
      </c>
      <c r="B7" s="66">
        <v>231.147142857143</v>
      </c>
      <c r="C7" s="42">
        <v>14</v>
      </c>
      <c r="D7" s="33">
        <f t="shared" ref="D7:D9" si="0">B7*C7</f>
        <v>3236.0600000000018</v>
      </c>
    </row>
    <row r="8" spans="1:4" ht="16.5" customHeight="1" x14ac:dyDescent="0.25">
      <c r="A8" s="13" t="s">
        <v>90</v>
      </c>
      <c r="B8" s="66">
        <v>1100.7</v>
      </c>
      <c r="C8" s="42">
        <v>2</v>
      </c>
      <c r="D8" s="33">
        <f t="shared" si="0"/>
        <v>2201.4</v>
      </c>
    </row>
    <row r="9" spans="1:4" ht="15" customHeight="1" x14ac:dyDescent="0.25">
      <c r="A9" s="13" t="s">
        <v>87</v>
      </c>
      <c r="B9" s="66">
        <v>343.41874999999999</v>
      </c>
      <c r="C9" s="42">
        <v>8</v>
      </c>
      <c r="D9" s="33">
        <f t="shared" si="0"/>
        <v>2747.35</v>
      </c>
    </row>
    <row r="10" spans="1:4" ht="15.75" customHeight="1" x14ac:dyDescent="0.25">
      <c r="A10" s="13" t="s">
        <v>130</v>
      </c>
      <c r="B10" s="33"/>
      <c r="C10" s="38"/>
      <c r="D10" s="33"/>
    </row>
    <row r="11" spans="1:4" x14ac:dyDescent="0.25">
      <c r="A11" s="13" t="s">
        <v>101</v>
      </c>
      <c r="B11" s="39"/>
      <c r="C11" s="39"/>
      <c r="D11" s="33">
        <f>SUM(D6:D10)</f>
        <v>8823.2200000000012</v>
      </c>
    </row>
    <row r="13" spans="1:4" ht="18" x14ac:dyDescent="0.25">
      <c r="B13" s="64"/>
    </row>
    <row r="14" spans="1:4" ht="18" x14ac:dyDescent="0.25">
      <c r="B14" s="64"/>
      <c r="C14" s="4">
        <v>0.03</v>
      </c>
      <c r="D14" s="27">
        <f>D11*C14</f>
        <v>264.69660000000005</v>
      </c>
    </row>
    <row r="15" spans="1:4" ht="18" x14ac:dyDescent="0.25">
      <c r="B15" s="64"/>
      <c r="C15" s="4">
        <v>0.01</v>
      </c>
      <c r="D15" s="27">
        <f>D11*C15</f>
        <v>88.23220000000002</v>
      </c>
    </row>
    <row r="16" spans="1:4" ht="18" x14ac:dyDescent="0.25">
      <c r="B16" s="64"/>
      <c r="C16" s="4">
        <v>1.2E-2</v>
      </c>
      <c r="D16" s="27">
        <f>D11*C16</f>
        <v>105.87864000000002</v>
      </c>
    </row>
    <row r="17" spans="2:4" x14ac:dyDescent="0.25">
      <c r="B17" s="65"/>
      <c r="C17" s="4">
        <v>6.4999999999999997E-3</v>
      </c>
      <c r="D17" s="27">
        <f>D11*C17</f>
        <v>57.350930000000005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1" sqref="G11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5.7109375" customWidth="1"/>
    <col min="5" max="5" width="18.85546875" customWidth="1"/>
    <col min="6" max="6" width="15.42578125" customWidth="1"/>
  </cols>
  <sheetData>
    <row r="1" spans="1:4" x14ac:dyDescent="0.25">
      <c r="A1" s="25" t="s">
        <v>93</v>
      </c>
      <c r="B1" s="25" t="s">
        <v>94</v>
      </c>
      <c r="C1" s="40" t="s">
        <v>102</v>
      </c>
      <c r="D1" s="24" t="s">
        <v>106</v>
      </c>
    </row>
    <row r="2" spans="1:4" x14ac:dyDescent="0.25">
      <c r="A2" s="16" t="s">
        <v>95</v>
      </c>
      <c r="B2" s="17">
        <f>'Pirassununga-SP'!D13</f>
        <v>16235.329999999998</v>
      </c>
      <c r="C2" s="24">
        <v>26</v>
      </c>
      <c r="D2" s="45">
        <v>44931</v>
      </c>
    </row>
    <row r="3" spans="1:4" x14ac:dyDescent="0.25">
      <c r="A3" s="24" t="s">
        <v>16</v>
      </c>
      <c r="B3" s="21">
        <f>'Guaratinguetá-SP'!D9</f>
        <v>13868.82</v>
      </c>
      <c r="C3" s="24">
        <v>27</v>
      </c>
    </row>
    <row r="4" spans="1:4" x14ac:dyDescent="0.25">
      <c r="A4" s="26" t="s">
        <v>20</v>
      </c>
      <c r="B4" s="14">
        <f>'São José dos Campos-SP'!D11</f>
        <v>12768.120000000003</v>
      </c>
      <c r="C4" s="24">
        <v>28</v>
      </c>
    </row>
    <row r="5" spans="1:4" x14ac:dyDescent="0.25">
      <c r="A5" s="24" t="s">
        <v>24</v>
      </c>
      <c r="B5" s="21">
        <f>'Barbacena-MG'!D11</f>
        <v>11777.489999999998</v>
      </c>
      <c r="C5" s="24">
        <v>29</v>
      </c>
    </row>
    <row r="6" spans="1:4" x14ac:dyDescent="0.25">
      <c r="A6" s="24" t="s">
        <v>27</v>
      </c>
      <c r="B6" s="21">
        <f>'Lagoa Santa-LS'!D11</f>
        <v>18161.510000000002</v>
      </c>
      <c r="C6" s="24">
        <v>30</v>
      </c>
    </row>
    <row r="7" spans="1:4" x14ac:dyDescent="0.25">
      <c r="A7" s="24" t="s">
        <v>29</v>
      </c>
      <c r="B7" s="14">
        <f>'Santa Maria-RS'!D11</f>
        <v>12779.119999999999</v>
      </c>
      <c r="C7" s="24">
        <v>31</v>
      </c>
    </row>
    <row r="8" spans="1:4" x14ac:dyDescent="0.25">
      <c r="A8" s="24" t="s">
        <v>33</v>
      </c>
      <c r="B8" s="21">
        <f>'Canoas-RS'!D10</f>
        <v>19768.570000000022</v>
      </c>
      <c r="C8" s="24">
        <v>32</v>
      </c>
    </row>
    <row r="9" spans="1:4" x14ac:dyDescent="0.25">
      <c r="A9" s="24" t="s">
        <v>40</v>
      </c>
      <c r="B9" s="21">
        <f>'Florianópolis-SC'!D10</f>
        <v>9994.3500000000022</v>
      </c>
      <c r="C9" s="24">
        <v>33</v>
      </c>
    </row>
    <row r="10" spans="1:4" x14ac:dyDescent="0.25">
      <c r="A10" s="24" t="s">
        <v>44</v>
      </c>
      <c r="B10" s="21">
        <f>'Curitiba-PR'!D10</f>
        <v>10500.68</v>
      </c>
      <c r="C10" s="24">
        <v>34</v>
      </c>
    </row>
    <row r="11" spans="1:4" x14ac:dyDescent="0.25">
      <c r="A11" s="24" t="s">
        <v>48</v>
      </c>
      <c r="B11" s="14">
        <f>'Belém-PA'!D11</f>
        <v>21265.519999999986</v>
      </c>
      <c r="C11" s="24">
        <v>35</v>
      </c>
    </row>
    <row r="12" spans="1:4" x14ac:dyDescent="0.25">
      <c r="A12" s="24" t="s">
        <v>52</v>
      </c>
      <c r="B12" s="21">
        <f>'Manaus-AM'!D10</f>
        <v>22872.54891304348</v>
      </c>
      <c r="C12" s="24">
        <v>36</v>
      </c>
    </row>
    <row r="13" spans="1:4" x14ac:dyDescent="0.25">
      <c r="A13" s="24" t="s">
        <v>55</v>
      </c>
      <c r="B13" s="21">
        <f>'Boa Vista-RR'!D10</f>
        <v>15464.834999999999</v>
      </c>
      <c r="C13" s="24">
        <v>37</v>
      </c>
    </row>
    <row r="14" spans="1:4" x14ac:dyDescent="0.25">
      <c r="A14" s="24" t="s">
        <v>58</v>
      </c>
      <c r="B14" s="21">
        <f>'Porto Velho-RO'!D10</f>
        <v>14815.419999999998</v>
      </c>
      <c r="C14" s="24">
        <v>38</v>
      </c>
    </row>
    <row r="15" spans="1:4" x14ac:dyDescent="0.25">
      <c r="A15" s="24" t="s">
        <v>63</v>
      </c>
      <c r="B15" s="21">
        <f>'Alcântara e São Luís-MA'!D10</f>
        <v>13450.557142857146</v>
      </c>
      <c r="C15" s="24">
        <v>39</v>
      </c>
    </row>
    <row r="16" spans="1:4" x14ac:dyDescent="0.25">
      <c r="A16" s="24" t="s">
        <v>67</v>
      </c>
      <c r="B16" s="21">
        <f>'Fortaleza-CE'!D10</f>
        <v>11733.46</v>
      </c>
      <c r="C16" s="24">
        <v>40</v>
      </c>
    </row>
    <row r="17" spans="1:6" x14ac:dyDescent="0.25">
      <c r="A17" s="24" t="s">
        <v>69</v>
      </c>
      <c r="B17" s="21">
        <f>'Natal-RN'!D10</f>
        <v>17886.379999999997</v>
      </c>
      <c r="C17" s="24">
        <v>41</v>
      </c>
    </row>
    <row r="18" spans="1:6" x14ac:dyDescent="0.25">
      <c r="A18" s="24" t="s">
        <v>97</v>
      </c>
      <c r="B18" s="21">
        <f>'Recife-PE'!D10</f>
        <v>24323.269999999975</v>
      </c>
      <c r="C18" s="24">
        <v>42</v>
      </c>
    </row>
    <row r="19" spans="1:6" x14ac:dyDescent="0.25">
      <c r="A19" s="24" t="s">
        <v>78</v>
      </c>
      <c r="B19" s="21">
        <f>'Salvador-BA'!D11</f>
        <v>14573.31</v>
      </c>
      <c r="C19" s="24">
        <v>43</v>
      </c>
    </row>
    <row r="20" spans="1:6" x14ac:dyDescent="0.25">
      <c r="A20" s="24" t="s">
        <v>82</v>
      </c>
      <c r="B20" s="21">
        <f>'Brasília-DF'!D11</f>
        <v>28271.46857142861</v>
      </c>
      <c r="C20" s="24">
        <v>44</v>
      </c>
    </row>
    <row r="21" spans="1:6" x14ac:dyDescent="0.25">
      <c r="A21" s="24" t="s">
        <v>99</v>
      </c>
      <c r="B21" s="21">
        <f>'Anápolis-GO'!D11</f>
        <v>12554.590000000002</v>
      </c>
      <c r="C21" s="24">
        <v>45</v>
      </c>
    </row>
    <row r="22" spans="1:6" x14ac:dyDescent="0.25">
      <c r="A22" s="24" t="s">
        <v>98</v>
      </c>
      <c r="B22" s="21">
        <f>'Campo Grande-MS'!D11</f>
        <v>8823.2200000000012</v>
      </c>
      <c r="C22" s="24">
        <v>46</v>
      </c>
    </row>
    <row r="23" spans="1:6" x14ac:dyDescent="0.25">
      <c r="A23" s="24"/>
      <c r="B23" s="21"/>
      <c r="C23" s="1"/>
      <c r="E23" t="s">
        <v>107</v>
      </c>
    </row>
    <row r="24" spans="1:6" ht="14.25" customHeight="1" x14ac:dyDescent="0.25">
      <c r="A24" s="24" t="s">
        <v>96</v>
      </c>
      <c r="B24" s="28">
        <f>SUM(B2:B23)</f>
        <v>331888.56962732924</v>
      </c>
      <c r="C24" s="1"/>
      <c r="D24" s="44"/>
      <c r="E24" s="67">
        <v>331888.563793996</v>
      </c>
      <c r="F24" s="27">
        <f>E24-B24</f>
        <v>-5.8333332417532802E-3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2023-01-05T19:49:08Z</cp:lastPrinted>
  <dcterms:created xsi:type="dcterms:W3CDTF">2021-01-28T11:49:11Z</dcterms:created>
  <dcterms:modified xsi:type="dcterms:W3CDTF">2023-01-06T15:46:41Z</dcterms:modified>
</cp:coreProperties>
</file>