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0115" windowHeight="7500" firstSheet="15" activeTab="21"/>
  </bookViews>
  <sheets>
    <sheet name="Pirassununga-SP" sheetId="1" r:id="rId1"/>
    <sheet name="Guaratinguetá-SP" sheetId="2" r:id="rId2"/>
    <sheet name="São José dos Campos-SP" sheetId="3" r:id="rId3"/>
    <sheet name="Barbacena-MG" sheetId="4" r:id="rId4"/>
    <sheet name="Lagoa Santa-LS" sheetId="5" r:id="rId5"/>
    <sheet name="Santa Maria-RS" sheetId="6" r:id="rId6"/>
    <sheet name="Canoas-RS" sheetId="7" r:id="rId7"/>
    <sheet name="Florianópolis-SC" sheetId="8" r:id="rId8"/>
    <sheet name="Curitiba-PR" sheetId="9" r:id="rId9"/>
    <sheet name="Belém-PA" sheetId="10" r:id="rId10"/>
    <sheet name="Manaus-AM" sheetId="11" r:id="rId11"/>
    <sheet name="Boa Vista-RR" sheetId="12" r:id="rId12"/>
    <sheet name="Porto Velho-RO" sheetId="13" r:id="rId13"/>
    <sheet name="Alcântara e São Luís-MA" sheetId="14" r:id="rId14"/>
    <sheet name="Fortaleza-CE" sheetId="15" r:id="rId15"/>
    <sheet name="Natal-RN" sheetId="16" r:id="rId16"/>
    <sheet name="Recife-PE" sheetId="17" r:id="rId17"/>
    <sheet name="Salvador-BA" sheetId="18" r:id="rId18"/>
    <sheet name="Brasília-DF" sheetId="19" r:id="rId19"/>
    <sheet name="Anápolis-GO" sheetId="20" r:id="rId20"/>
    <sheet name="Campo Grande-MS" sheetId="21" r:id="rId21"/>
    <sheet name="Total Mês " sheetId="22" r:id="rId22"/>
    <sheet name="Plan1" sheetId="23" r:id="rId23"/>
  </sheets>
  <calcPr calcId="144525"/>
</workbook>
</file>

<file path=xl/calcChain.xml><?xml version="1.0" encoding="utf-8"?>
<calcChain xmlns="http://schemas.openxmlformats.org/spreadsheetml/2006/main">
  <c r="D7" i="3" l="1"/>
  <c r="D7" i="21"/>
  <c r="D8" i="21"/>
  <c r="D9" i="21"/>
  <c r="D6" i="21"/>
  <c r="D7" i="20"/>
  <c r="D8" i="20"/>
  <c r="D9" i="20"/>
  <c r="D6" i="20"/>
  <c r="D7" i="19"/>
  <c r="D8" i="19"/>
  <c r="D9" i="19"/>
  <c r="D6" i="19"/>
  <c r="D7" i="18"/>
  <c r="D8" i="18"/>
  <c r="D9" i="18"/>
  <c r="D6" i="18"/>
  <c r="D6" i="17"/>
  <c r="D7" i="17"/>
  <c r="D8" i="17"/>
  <c r="D5" i="17"/>
  <c r="D6" i="16"/>
  <c r="D7" i="16"/>
  <c r="D8" i="16"/>
  <c r="D5" i="16"/>
  <c r="D6" i="15"/>
  <c r="D7" i="15"/>
  <c r="D8" i="15"/>
  <c r="D5" i="15"/>
  <c r="D6" i="14"/>
  <c r="D7" i="14"/>
  <c r="D8" i="14"/>
  <c r="D5" i="14"/>
  <c r="D6" i="13"/>
  <c r="D7" i="13"/>
  <c r="D8" i="13"/>
  <c r="D5" i="13"/>
  <c r="D6" i="12"/>
  <c r="D7" i="12"/>
  <c r="D8" i="12"/>
  <c r="D5" i="12"/>
  <c r="D6" i="11"/>
  <c r="D7" i="11"/>
  <c r="D8" i="11"/>
  <c r="D5" i="11"/>
  <c r="D7" i="10"/>
  <c r="D8" i="10"/>
  <c r="D9" i="10"/>
  <c r="D6" i="10"/>
  <c r="D6" i="9"/>
  <c r="D7" i="9"/>
  <c r="D8" i="9"/>
  <c r="D5" i="9"/>
  <c r="D6" i="8"/>
  <c r="D7" i="8"/>
  <c r="D8" i="8"/>
  <c r="D5" i="8"/>
  <c r="D6" i="7"/>
  <c r="D7" i="7"/>
  <c r="D8" i="7"/>
  <c r="D5" i="7"/>
  <c r="D7" i="6"/>
  <c r="D8" i="6"/>
  <c r="D9" i="6"/>
  <c r="D6" i="6"/>
  <c r="D7" i="5"/>
  <c r="D8" i="5"/>
  <c r="D9" i="5"/>
  <c r="D6" i="5"/>
  <c r="D7" i="4"/>
  <c r="D8" i="4"/>
  <c r="D9" i="4"/>
  <c r="D6" i="4"/>
  <c r="D8" i="3"/>
  <c r="D9" i="3"/>
  <c r="D6" i="3"/>
  <c r="D5" i="2"/>
  <c r="D6" i="2"/>
  <c r="D7" i="2"/>
  <c r="D4" i="2"/>
  <c r="D9" i="1"/>
  <c r="D10" i="1"/>
  <c r="D11" i="1"/>
  <c r="D8" i="1"/>
  <c r="D11" i="5" l="1"/>
  <c r="B6" i="22" s="1"/>
  <c r="D9" i="2"/>
  <c r="B3" i="22" s="1"/>
  <c r="D13" i="1"/>
  <c r="D10" i="16"/>
  <c r="D10" i="8"/>
  <c r="B9" i="22" s="1"/>
  <c r="D10" i="7"/>
  <c r="D11" i="4"/>
  <c r="D11" i="21"/>
  <c r="B22" i="22" s="1"/>
  <c r="D11" i="20"/>
  <c r="B21" i="22" s="1"/>
  <c r="D10" i="14"/>
  <c r="B15" i="22" s="1"/>
  <c r="D10" i="12"/>
  <c r="B13" i="22" s="1"/>
  <c r="D10" i="9"/>
  <c r="B10" i="22" s="1"/>
  <c r="D11" i="6"/>
  <c r="B7" i="22" s="1"/>
  <c r="D11" i="19"/>
  <c r="B20" i="22" s="1"/>
  <c r="D11" i="18"/>
  <c r="B19" i="22" s="1"/>
  <c r="D10" i="17"/>
  <c r="B18" i="22" s="1"/>
  <c r="D10" i="15"/>
  <c r="B16" i="22" s="1"/>
  <c r="D10" i="13"/>
  <c r="B14" i="22" s="1"/>
  <c r="D10" i="11"/>
  <c r="B12" i="22" s="1"/>
  <c r="D11" i="10"/>
  <c r="B11" i="22" s="1"/>
  <c r="D11" i="3"/>
  <c r="B4" i="22" s="1"/>
  <c r="D14" i="16" l="1"/>
  <c r="B17" i="22"/>
  <c r="D14" i="7"/>
  <c r="B8" i="22"/>
  <c r="D14" i="4"/>
  <c r="B5" i="22"/>
  <c r="G11" i="1"/>
  <c r="B2" i="22"/>
  <c r="D15" i="16"/>
  <c r="D15" i="7"/>
  <c r="D13" i="7"/>
  <c r="D16" i="7"/>
  <c r="G4" i="2"/>
  <c r="G7" i="2"/>
  <c r="G6" i="2"/>
  <c r="G5" i="2"/>
  <c r="G9" i="1"/>
  <c r="G10" i="1"/>
  <c r="D16" i="18"/>
  <c r="D13" i="16"/>
  <c r="D16" i="4"/>
  <c r="G8" i="1"/>
  <c r="D17" i="4"/>
  <c r="D15" i="4"/>
  <c r="D12" i="16"/>
  <c r="D15" i="21"/>
  <c r="D17" i="21"/>
  <c r="D14" i="21"/>
  <c r="D16" i="21"/>
  <c r="C14" i="20"/>
  <c r="C17" i="20"/>
  <c r="C16" i="20"/>
  <c r="C15" i="20"/>
  <c r="D15" i="19"/>
  <c r="D14" i="19"/>
  <c r="D17" i="19"/>
  <c r="D16" i="19"/>
  <c r="D15" i="18"/>
  <c r="D14" i="18"/>
  <c r="D17" i="18"/>
  <c r="D13" i="17"/>
  <c r="D16" i="17"/>
  <c r="D15" i="17"/>
  <c r="D14" i="17"/>
  <c r="D16" i="15"/>
  <c r="D15" i="15"/>
  <c r="D14" i="15"/>
  <c r="D13" i="15"/>
  <c r="D13" i="14"/>
  <c r="D16" i="14"/>
  <c r="D15" i="14"/>
  <c r="D14" i="14"/>
  <c r="D13" i="13"/>
  <c r="D16" i="13"/>
  <c r="D15" i="13"/>
  <c r="D14" i="13"/>
  <c r="D13" i="12"/>
  <c r="D16" i="12"/>
  <c r="D15" i="12"/>
  <c r="D14" i="12"/>
  <c r="D13" i="11"/>
  <c r="D16" i="11"/>
  <c r="D15" i="11"/>
  <c r="D14" i="11"/>
  <c r="D14" i="10"/>
  <c r="D17" i="10"/>
  <c r="D16" i="10"/>
  <c r="D15" i="10"/>
  <c r="D13" i="9"/>
  <c r="D16" i="9"/>
  <c r="D15" i="9"/>
  <c r="D14" i="9"/>
  <c r="D15" i="8"/>
  <c r="D16" i="8"/>
  <c r="D13" i="8"/>
  <c r="D14" i="8"/>
  <c r="D17" i="6"/>
  <c r="D15" i="6"/>
  <c r="D14" i="6"/>
  <c r="D16" i="6"/>
  <c r="D17" i="5"/>
  <c r="D16" i="5"/>
  <c r="D15" i="5"/>
  <c r="D14" i="5"/>
  <c r="G7" i="3"/>
  <c r="G6" i="3"/>
  <c r="G5" i="3"/>
  <c r="G8" i="3"/>
  <c r="B24" i="22" l="1"/>
</calcChain>
</file>

<file path=xl/comments1.xml><?xml version="1.0" encoding="utf-8"?>
<comments xmlns="http://schemas.openxmlformats.org/spreadsheetml/2006/main">
  <authors>
    <author/>
  </authors>
  <commentList>
    <comment ref="C7" authorId="0">
      <text>
        <r>
          <rPr>
            <sz val="11"/>
            <color rgb="FF333333"/>
            <rFont val="Calibri"/>
            <family val="2"/>
          </rPr>
          <t>Apenas 4 amostras de alimento;
Apenas 1 amostra de equipamento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6" authorId="0">
      <text>
        <r>
          <rPr>
            <sz val="11"/>
            <color rgb="FF333333"/>
            <rFont val="Calibri"/>
            <family val="2"/>
          </rPr>
          <t>BACO POSSUI 3 AMOSTRAS PARA UTENSÍLIOS E 1 AMOSTRA PARA SUPERFÍCIE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C6" authorId="0">
      <text>
        <r>
          <rPr>
            <sz val="11"/>
            <color rgb="FF333333"/>
            <rFont val="Calibri"/>
            <family val="2"/>
          </rPr>
          <t>Apenas 4 amostras de alimento</t>
        </r>
      </text>
    </comment>
  </commentList>
</comments>
</file>

<file path=xl/comments4.xml><?xml version="1.0" encoding="utf-8"?>
<comments xmlns="http://schemas.openxmlformats.org/spreadsheetml/2006/main">
  <authors>
    <author>2S - IVANA SOARES COSTA</author>
  </authors>
  <commentList>
    <comment ref="C5" authorId="0">
      <text>
        <r>
          <rPr>
            <sz val="9"/>
            <color rgb="FF000000"/>
            <rFont val="Segoe UI"/>
            <family val="2"/>
          </rPr>
          <t>Aenas 1 visita conforme e-mail.</t>
        </r>
        <r>
          <rPr>
            <sz val="9"/>
            <color rgb="FF000000"/>
            <rFont val="Segoe UI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C5" authorId="0">
      <text>
        <r>
          <rPr>
            <sz val="11"/>
            <color rgb="FF333333"/>
            <rFont val="Calibri"/>
            <family val="2"/>
          </rPr>
          <t xml:space="preserve">Apenas 1 rancho
</t>
        </r>
      </text>
    </comment>
    <comment ref="C6" authorId="0">
      <text>
        <r>
          <rPr>
            <sz val="11"/>
            <color rgb="FF333333"/>
            <rFont val="Calibri"/>
            <family val="2"/>
          </rPr>
          <t>Apenas amostras de 1 rancho</t>
        </r>
      </text>
    </comment>
  </commentList>
</comments>
</file>

<file path=xl/comments6.xml><?xml version="1.0" encoding="utf-8"?>
<comments xmlns="http://schemas.openxmlformats.org/spreadsheetml/2006/main">
  <authors>
    <author>2S - IVANA SOARES COSTA</author>
  </authors>
  <commentList>
    <comment ref="C7" authorId="0">
      <text>
        <r>
          <rPr>
            <sz val="9"/>
            <color rgb="FF000000"/>
            <rFont val="Segoe UI"/>
            <family val="2"/>
          </rPr>
          <t>CEMCOHA não oferece almoço, conforme informado no e-mail</t>
        </r>
        <r>
          <rPr>
            <sz val="9"/>
            <color rgb="FF000000"/>
            <rFont val="Segoe UI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C8" authorId="0">
      <text>
        <r>
          <rPr>
            <sz val="11"/>
            <color rgb="FF333333"/>
            <rFont val="Calibri"/>
            <family val="2"/>
          </rPr>
          <t>2 amostras para o GAPDF e 2 amostra para o GAPBR</t>
        </r>
      </text>
    </comment>
  </commentList>
</comments>
</file>

<file path=xl/sharedStrings.xml><?xml version="1.0" encoding="utf-8"?>
<sst xmlns="http://schemas.openxmlformats.org/spreadsheetml/2006/main" count="271" uniqueCount="133">
  <si>
    <t>Cofins</t>
  </si>
  <si>
    <t>CSLL</t>
  </si>
  <si>
    <t>IR</t>
  </si>
  <si>
    <t xml:space="preserve">PIS </t>
  </si>
  <si>
    <t>00.394.429/0089-42</t>
  </si>
  <si>
    <t>Duas visitas mensais para conferência e preenchimento do Check-list nos ranchos em Pirassununga-SP</t>
  </si>
  <si>
    <t>Coleta mensal de 14 amostras para análise microbiológica sendo 05 de alimentos, 01 de água, 02 de manipuladores, 02 de superfície, 02 de equipamentos e 02 de utensílios em cada um dos ranchos</t>
  </si>
  <si>
    <t>Reserva de 02 amostras para o GAP-YS, de alimentos para análise da matéria prima in natura</t>
  </si>
  <si>
    <t>Plano Mensal de Capacitação: Aperfeiçoamento e Aprimoramento de Boas Práticas com 02 horas mensais aos militares e civis dos ranchos em Pirassununga-SP</t>
  </si>
  <si>
    <t xml:space="preserve"> GAP-YS</t>
  </si>
  <si>
    <t>valor total</t>
  </si>
  <si>
    <t xml:space="preserve">valor unitário </t>
  </si>
  <si>
    <t>Quantidade</t>
  </si>
  <si>
    <t>Duas visitas mensais para conferência e preenchimento do Check-list nos ranchos em Guaratinguetá-SP</t>
  </si>
  <si>
    <t>Reserva de 02 amostras para o GAP-GW, de alimentos para análise da matéria prima in natura</t>
  </si>
  <si>
    <t>Plano Mensal de Capacitação: Aperfeiçoamento e Aprimoramento de Boas Práticas com 02 horas mensais aos militares e civis dos ranchos em Guaratinguetá-SP</t>
  </si>
  <si>
    <t>Gap GW</t>
  </si>
  <si>
    <t>Duas visitas mensais para conferência e preenchimento do Check-list nos ranchos em São José dos Campos-SP</t>
  </si>
  <si>
    <t>Reserva de 02 amostras para o GAP-SJ, de alimentos para análise da matéria prima in natura</t>
  </si>
  <si>
    <t>Plano Mensal de Capacitação: Aperfeiçoamento e Aprimoramento de Boas Práticas com 02 horas mensais aos militares e civis dos ranchos em São José dos Campos-SP</t>
  </si>
  <si>
    <t>Gap SJ</t>
  </si>
  <si>
    <t>Duas visitas mensais para conferência e preenchimento do Check-list nos ranchos em Barbacena-MG</t>
  </si>
  <si>
    <t>Reserva de 02 amostras para o GAP-BQ, de alimentos para análise da matéria prima in natura</t>
  </si>
  <si>
    <t>Plano Mensal de Capacitação: Aperfeiçoamento e Aprimoramento de Boas Práticas com 02 horas mensais aos militares e civis dos ranchos em Barbacena-MG</t>
  </si>
  <si>
    <t>Gap BQ</t>
  </si>
  <si>
    <t>Plano Mensal de Capacitação: Aperfeiçoamento e Aprimoramento de Boas Práticas com 02 horas mensais aos militares e civis dos ranchos em Lagoa Santa-LS</t>
  </si>
  <si>
    <t>Duas visitas mensais para conferência e preenchimento do Check-list nos ranchos em Lagoa Santa-LS</t>
  </si>
  <si>
    <t>Gap LS</t>
  </si>
  <si>
    <t>Reserva de 02 amostras para o GAP-LS, de alimentos para análise da matéria prima in natura</t>
  </si>
  <si>
    <t>Gap SM</t>
  </si>
  <si>
    <t>Plano Mensal de Capacitação: Aperfeiçoamento e Aprimoramento de Boas Práticas com 02 horas mensais aos militares e civis dos ranchos em Santa Maria-RS</t>
  </si>
  <si>
    <t>Duas visitas mensais para conferência e preenchimento do Check-list nos ranchos em Santa Maria-RS</t>
  </si>
  <si>
    <t>Reserva de 02 amostras para o GAP-SM, de alimentos para análise da matéria prima in natura</t>
  </si>
  <si>
    <t>Gap CO</t>
  </si>
  <si>
    <t>Reserva de 02 amostras para o GAP-CO, de alimentos para análise da matéria prima in natura</t>
  </si>
  <si>
    <t>Plano Mensal de Capacitação: Aperfeiçoamento e Aprimoramento de Boas Práticas com 02 horas mensais aos militares e civis dos ranchos em Canoas-RS</t>
  </si>
  <si>
    <t>Duas visitas mensais para conferência e preenchimento do Check-list nos ranchos em Canoas-RS</t>
  </si>
  <si>
    <t>Duas visitas mensais para conferência e preenchimento do Check-list nos ranchos em Florianópolis-SC</t>
  </si>
  <si>
    <t>Plano Mensal de Capacitação: Aperfeiçoamento e Aprimoramento de Boas Práticas com 02 horas mensais aos militares e civis dos ranchos em Florianópolis-SC</t>
  </si>
  <si>
    <t>Reserva de 02 amostras para o BAFL, de alimentos para análise da matéria prima in natura</t>
  </si>
  <si>
    <t>BAFL</t>
  </si>
  <si>
    <t>Plano Mensal de Capacitação: Aperfeiçoamento e Aprimoramento de Boas Práticas com 02 horas mensais aos militares e civis dos ranchos em Curitiba-PR</t>
  </si>
  <si>
    <t>Duas visitas mensais para conferência e preenchimento do Check-list nos ranchos em Curitiba-PR</t>
  </si>
  <si>
    <t>Reserva de 02 amostras para o Gap CT, de alimentos para análise da matéria prima in natura</t>
  </si>
  <si>
    <t>Gap CT</t>
  </si>
  <si>
    <t>Plano Mensal de Capacitação: Aperfeiçoamento e Aprimoramento de Boas Práticas com 02 horas mensais aos militares e civis dos ranchos em Belém-PA</t>
  </si>
  <si>
    <t>Duas visitas mensais para conferência e preenchimento do Check-list nos ranchos em Belém-PA</t>
  </si>
  <si>
    <t>Reserva de 02 amostras para o Gap BE, de alimentos para análise da matéria prima in natura</t>
  </si>
  <si>
    <t>Gap BE</t>
  </si>
  <si>
    <t>Plano Mensal de Capacitação: Aperfeiçoamento e Aprimoramento de Boas Práticas com 02 horas mensais aos militares e civis dos ranchos em Manaus-AM</t>
  </si>
  <si>
    <t>Duas visitas mensais para conferência e preenchimento do Check-list nos ranchos em Manaus-AM</t>
  </si>
  <si>
    <t>Reserva de 02 amostras para o Gap MN, de alimentos para análise da matéria prima in natura</t>
  </si>
  <si>
    <t>Gap MN</t>
  </si>
  <si>
    <t>Plano Mensal de Capacitação: Aperfeiçoamento e Aprimoramento de Boas Práticas com 02 horas mensais aos militares e civis dos ranchos em Boa Vista-RR</t>
  </si>
  <si>
    <t>Duas visitas mensais para conferência e preenchimento do Check-list nos ranchos em Boa Vista-RR</t>
  </si>
  <si>
    <t>Gap BV</t>
  </si>
  <si>
    <t>Reserva de 02 amostras para o Gap BV, de alimentos para análise da matéria prima in natura</t>
  </si>
  <si>
    <t>Reserva de 02 amostras para o Gap PV, de alimentos para análise da matéria prima in natura</t>
  </si>
  <si>
    <t>Gap PV</t>
  </si>
  <si>
    <t>Plano Mensal de Capacitação: Aperfeiçoamento e Aprimoramento de Boas Práticas com 02 horas mensais aos militares e civis dos ranchos em Porto Velho-RO</t>
  </si>
  <si>
    <t>Duas visitas mensais para conferência e preenchimento do Check-list nos ranchos em Porto Velho-RO</t>
  </si>
  <si>
    <t>Duas visitas mensais para conferência e preenchimento do Check-list nos ranchos em Alcântara e São Luís-MA</t>
  </si>
  <si>
    <t>Reserva de 02 amostras para o Gap AK, de alimentos para análise da matéria prima in natura</t>
  </si>
  <si>
    <t>Gap AK</t>
  </si>
  <si>
    <t>Plano Mensal de Capacitação: Aperfeiçoamento e Aprimoramento de Boas Práticas com 02 horas mensais aos militares e civis dos ranchos em Alcântara e São Luís-MA</t>
  </si>
  <si>
    <t>Plano Mensal de Capacitação: Aperfeiçoamento e Aprimoramento de Boas Práticas com 02 horas mensais aos militares e civis dos ranchos em Fortaleza-CE</t>
  </si>
  <si>
    <t>Duas visitas mensais para conferência e preenchimento do Check-list nos ranchos em Fortaleza-CE</t>
  </si>
  <si>
    <t>BAFZ</t>
  </si>
  <si>
    <t>Reserva de 02 amostras para o BAFZ, de alimentos para análise da matéria prima in natura</t>
  </si>
  <si>
    <t>Gap NT</t>
  </si>
  <si>
    <t>Duas visitas mensais para conferência e preenchimento do Check-list nos ranchos em Natal-RN</t>
  </si>
  <si>
    <t>Plano Mensal de Capacitação: Aperfeiçoamento e Aprimoramento de Boas Práticas com 02 horas mensais aos militares e civis dos ranchos em Natal-RN</t>
  </si>
  <si>
    <t>Reserva de 02 amostras para o Gap NT, de alimentos para análise da matéria prima in natura</t>
  </si>
  <si>
    <t>Duas visitas mensais para conferência e preenchimento do Check-list nos ranchos em Recife-PE</t>
  </si>
  <si>
    <t>Plano Mensal de Capacitação: Aperfeiçoamento e Aprimoramento de Boas Práticas com 02 horas mensais aos militares e civis dos ranchos em Recife-PE</t>
  </si>
  <si>
    <t>Reserva de 02 amostras para o GAP RF, de alimentos para análise da matéria prima in natura</t>
  </si>
  <si>
    <t>GAP RF</t>
  </si>
  <si>
    <t>Duas visitas mensais para conferência e preenchimento do Check-list nos ranchos em Salvador-BA</t>
  </si>
  <si>
    <t>BASV</t>
  </si>
  <si>
    <t>Plano Mensal de Capacitação: Aperfeiçoamento e Aprimoramento de Boas Práticas com 02 horas mensais aos militares e civis dos ranchos em Brasília-DF</t>
  </si>
  <si>
    <t>Duas visitas mensais para conferência e preenchimento do Check-list nos ranchos em Brasília-DF</t>
  </si>
  <si>
    <t>Reserva de 02 amostras para o Gap DF, de alimentos para análise da matéria prima in natura</t>
  </si>
  <si>
    <t>Gap DF</t>
  </si>
  <si>
    <t>Reserva de 02 amostras para o BASV, de alimentos para análise da matéria prima in natura</t>
  </si>
  <si>
    <t>Plano Mensal de Capacitação: Aperfeiçoamento e Aprimoramento de Boas Práticas com 02 horas mensais aos militares e civis dos ranchos em Anápolis-GO</t>
  </si>
  <si>
    <t>Duas visitas mensais para conferência e preenchimento do Check-list nos ranchos em Anápolis-GO</t>
  </si>
  <si>
    <t>Reserva de 02 amostras para o GAP-AN, de alimentos para análise da matéria prima in natura</t>
  </si>
  <si>
    <t>Plano Mensal de Capacitação: Aperfeiçoamento e Aprimoramento de Boas Práticas com 02 horas mensais aos militares e civis dos ranchos em Campo Grande-MS</t>
  </si>
  <si>
    <t>Duas visitas mensais para conferência e preenchimento do Check-list nos ranchos em Campo Grande-MS</t>
  </si>
  <si>
    <t>GAP CG</t>
  </si>
  <si>
    <t>Reserva de 02 amostras para o GAP CG, de alimentos para análise da matéria prima in natura</t>
  </si>
  <si>
    <t>CONTRATO Nº 266/CAE-SDAB/2020</t>
  </si>
  <si>
    <t>Processo nº 67106.000987/2020-15</t>
  </si>
  <si>
    <t xml:space="preserve">GAP </t>
  </si>
  <si>
    <t xml:space="preserve">Valor </t>
  </si>
  <si>
    <t xml:space="preserve"> GAP YS</t>
  </si>
  <si>
    <t>Total</t>
  </si>
  <si>
    <t>Gap RF</t>
  </si>
  <si>
    <t>Gap CG</t>
  </si>
  <si>
    <t>Gap AN</t>
  </si>
  <si>
    <t>GAP AN</t>
  </si>
  <si>
    <t>Dados Bancários - Banco do Brasil - Agência: 4767-8 / Conta Corrente: 152900-5</t>
  </si>
  <si>
    <t>NF</t>
  </si>
  <si>
    <t>Plano Mensal de Capacitação: Aperfeiçoamento e Aprimoramento de Boas Práticas com 02 horas mensais aos militares e civis dos ranchos em Salvador - BA</t>
  </si>
  <si>
    <t>CONTRATO Nº 266/CAE-SDAB/2020 - Processo nº 67106.000987/2020-15 - Pregão nº 122/CAE/2020 - Grupamento de apoio Alcântara e São Luís-MA - Gap AK -  Ref mês Novembro 2021.</t>
  </si>
  <si>
    <t xml:space="preserve">OBS: FECHADO POR MESSES - INICIO JULHO </t>
  </si>
  <si>
    <t>Data Emissão</t>
  </si>
  <si>
    <t>Aeronautica - 17/11/2020 - Inicio do Contrato</t>
  </si>
  <si>
    <t>Reajuste - 10,07 % - Inicio Novembro 2022</t>
  </si>
  <si>
    <t xml:space="preserve">Data Vencimento </t>
  </si>
  <si>
    <t>Valor Planilha</t>
  </si>
  <si>
    <t>ok</t>
  </si>
  <si>
    <t>CONTRATO Nº 266/CAE-SDAB/2020 - Processo nº 67106.000987/2020-15 - Pregão nº 122/CAE/2020 - Grupamento de apoio Pirassununga - GAP - YS - Ref mês Maio 2023.</t>
  </si>
  <si>
    <t>CONTRATO Nº 266/CAE-SDAB/2020 - Processo nº 67106.000987/2020-15 - Pregão nº 122/CAE/2020 - Grupamento de apoio Guaratinguetá - Gap GW -  Ref mês Maio 2023.</t>
  </si>
  <si>
    <t>CONTRATO Nº 266/CAE-SDAB/2020 - Processo nº 67106.000987/2020-15 - Pregão nº 122/CAE/2020 - Grupamento de apoio São José dos Campos-SP - Gap SJ - Ref Maio 2023.</t>
  </si>
  <si>
    <t>CONTRATO Nº 266/CAE-SDAB/2020 - Processo nº 67106.000987/2020-15 - Pregão nº 122/CAE/2020 - Grupamento de apoio Barbacena-MG - Gap BQ -  Ref mês Maio 2023.</t>
  </si>
  <si>
    <t>CONTRATO Nº 266/CAE-SDAB/2020 - Processo nº 67106.000987/2020-15 - Pregão nº 122/CAE/2020 - Grupamento de apoio Lagoa Santa-MG - Gap LS - Ref mês Maio 2023.</t>
  </si>
  <si>
    <t>CONTRATO Nº 266/CAE-SDAB/2020 - Processo nº 67106.000987/2020-15 - Pregão nº 122/CAE/2020 - Grupamento de apoio Santa Maria-RS - Gap SM -  Ref mês Maio 2023.</t>
  </si>
  <si>
    <t>CONTRATO Nº 266/CAE-SDAB/2020 - Processo nº 67106.000987/2020-15 - Pregão nº 122/CAE/2020 - Grupamento de apoio Canoas-RS - Gap CO -  Ref mês Maio 2023.</t>
  </si>
  <si>
    <t>CONTRATO Nº 266/CAE-SDAB/2020 - Processo nº 67106.000987/2020-15 - Pregão nº 122/CAE/2020 - Grupamento de apoio Florianópolis-SC - BAFL -  Ref mês Maio 2023.</t>
  </si>
  <si>
    <t>CONTRATO Nº 266/CAE-SDAB/2020 - Processo nº 67106.000987/2020-15 - Pregão nº 122/CAE/2020 - Grupamento de apoio Curitiba-PR - Gap CT -  Ref mês Maio 2023.</t>
  </si>
  <si>
    <t>CONTRATO Nº 266/CAE-SDAB/2020 - Processo nº 67106.000987/2020-15 - Pregão nº 122/CAE/2020 - Grupamento de apoio Belém-PA - Gap BE -  Ref mês Maio 2023.</t>
  </si>
  <si>
    <t>CONTRATO Nº 266/CAE-SDAB/2020 - Processo nº 67106.000987/2020-15 - Pregão nº 122/CAE/2020 - Grupamento de apoio Manaus-AM - Gap MN -  Ref mês Maio 2023.</t>
  </si>
  <si>
    <t>CONTRATO Nº 266/CAE-SDAB/2020 - Processo nº 67106.000987/2020-15 - Pregão nº 122/CAE/2020 - Grupamento de apoio Boa Vista-RR - Gap BV - Ref mês Maio 2023.</t>
  </si>
  <si>
    <t>CONTRATO Nº 266/CAE-SDAB/2020 - Processo nº 67106.000987/2020-15 - Pregão nº 122/CAE/2020 - Grupamento de apoio Porto Velho-RO - Gap PV -  Ref mês Maio 2023.</t>
  </si>
  <si>
    <t>CONTRATO Nº 266/CAE-SDAB/2020 - Processo nº 67106.000987/2020-15 - Pregão nº 122/CAE/2020 - Grupamento de apoio Alcântara e São Luís-MA - Gap AK - Ref mês Maio 2023.</t>
  </si>
  <si>
    <t>CONTRATO Nº 266/CAE-SDAB/2020 - Processo nº 67106.000987/2020-15 - Pregão nº 122/CAE/2020 - Grupamento de apoio Fortaleza-CE - BAFZ - Ref mês Maio 2023.</t>
  </si>
  <si>
    <t>CONTRATO Nº 266/CAE-SDAB/2020 - Processo nº 67106.000987/2020-15 - Pregão nº 122/CAE/2020 - Grupamento de apoio Natal-RN - GAP NT - Ref mês Maio 2023.</t>
  </si>
  <si>
    <t>CONTRATO Nº 266/CAE-SDAB/2020 - Processo nº 67106.000987/2020-15 - Pregão nº 122/CAE/2020 - Grupamento de apoio Recife-PE - GAP RF - Ref mês Maio 2023.</t>
  </si>
  <si>
    <t>CONTRATO Nº 266/CAE-SDAB/2020 - Processo nº 67106.000987/2020-15 - Pregão nº 122/CAE/2020 - Grupamento de apoio Salvador - BA - BASV -  Ref mês Maio 2023.</t>
  </si>
  <si>
    <t>CONTRATO Nº 266/CAE-SDAB/2020 - Processo nº 67106.000987/2020-15 - Pregão nº 122/CAE/2020 - Grupamento de apoio Brasília-DF - Gap DF -  Ref mês Maio 2023.</t>
  </si>
  <si>
    <t>CONTRATO Nº 266/CAE-SDAB/2020 - Processo nº 67106.000987/2020-15 - Pregão nº 122/CAE/2020 - Grupamento de apoio Anápolis-GO - GAP AN - Ref mês Maio 2023.</t>
  </si>
  <si>
    <t>CONTRATO Nº 266/CAE-SDAB/2020 - Processo nº 67106.000987/2020-15 - Pregão nº 122/CAE/2020 - Grupamento de apoio Campo Grande-MS - GAP CG - Ref mês Maio 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</si>
</sst>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4" formatCode="&quot;R$&quot;\ #,##0.00"/>
    <numFmt numFmtId="165" formatCode="#,##0.00&quot; &quot;;#,##0.00&quot; &quot;;&quot;-&quot;#&quot; &quot;;@&quot; &quot;"/>
    <numFmt numFmtId="166" formatCode="#,##0.00&quot; &quot;;&quot;-&quot;#,##0.00&quot; &quot;;&quot;-&quot;00&quot; &quot;;@&quot; &quot;"/>
    <numFmt numFmtId="167" formatCode="[$R$-416]&quot; &quot;#,##0.00;[Red]&quot;-&quot;[$R$-416]&quot; &quot;#,##0.00"/>
    <numFmt numFmtId="168" formatCode="#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</font>
    <font>
      <sz val="14"/>
      <color rgb="FF333333"/>
      <name val="Calibri"/>
      <family val="2"/>
    </font>
    <font>
      <sz val="11"/>
      <color rgb="FF333333"/>
      <name val="Calibri"/>
      <family val="2"/>
    </font>
    <font>
      <sz val="14"/>
      <color rgb="FF333333"/>
      <name val="Arial"/>
      <family val="2"/>
    </font>
    <font>
      <sz val="11"/>
      <color rgb="FF333333"/>
      <name val="Calibri"/>
      <family val="2"/>
      <scheme val="minor"/>
    </font>
    <font>
      <sz val="11"/>
      <color rgb="FF333333"/>
      <name val="Arial"/>
      <family val="2"/>
    </font>
    <font>
      <sz val="12"/>
      <color rgb="FF333333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sz val="10"/>
      <color rgb="FFFF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008000"/>
      <name val="Calibri"/>
      <family val="2"/>
    </font>
    <font>
      <b/>
      <i/>
      <sz val="16"/>
      <color rgb="FF333333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993300"/>
      <name val="Calibri"/>
      <family val="2"/>
    </font>
    <font>
      <sz val="10"/>
      <color rgb="FF333333"/>
      <name val="Calibri"/>
      <family val="2"/>
    </font>
    <font>
      <b/>
      <i/>
      <u/>
      <sz val="11"/>
      <color rgb="FF333333"/>
      <name val="Calibri"/>
      <family val="2"/>
    </font>
    <font>
      <b/>
      <i/>
      <u/>
      <sz val="10"/>
      <color rgb="FF000000"/>
      <name val="Calibri"/>
      <family val="2"/>
    </font>
    <font>
      <sz val="9"/>
      <color rgb="FF000000"/>
      <name val="Segoe UI"/>
      <family val="2"/>
    </font>
  </fonts>
  <fills count="24">
    <fill>
      <patternFill patternType="none"/>
    </fill>
    <fill>
      <patternFill patternType="gray125"/>
    </fill>
    <fill>
      <patternFill patternType="solid">
        <fgColor rgb="FFC3D69B"/>
        <bgColor rgb="FFD0CECE"/>
      </patternFill>
    </fill>
    <fill>
      <patternFill patternType="solid">
        <fgColor rgb="FFD0CECE"/>
        <bgColor rgb="FFCCCC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C0C0C0"/>
        <bgColor rgb="FFC0C0C0"/>
      </patternFill>
    </fill>
    <fill>
      <patternFill patternType="solid">
        <fgColor rgb="FFFFCCCC"/>
        <bgColor rgb="FFFFCCCC"/>
      </patternFill>
    </fill>
    <fill>
      <patternFill patternType="solid">
        <fgColor rgb="FFFF8080"/>
        <bgColor rgb="FFFF8080"/>
      </patternFill>
    </fill>
    <fill>
      <patternFill patternType="solid">
        <fgColor rgb="FFCC0000"/>
        <bgColor rgb="FFCC0000"/>
      </patternFill>
    </fill>
    <fill>
      <patternFill patternType="solid">
        <fgColor rgb="FFFF0000"/>
        <bgColor rgb="FFFF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F2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46">
    <xf numFmtId="0" fontId="0" fillId="0" borderId="0"/>
    <xf numFmtId="44" fontId="1" fillId="0" borderId="0" applyFont="0" applyFill="0" applyBorder="0" applyAlignment="0" applyProtection="0"/>
    <xf numFmtId="165" fontId="7" fillId="0" borderId="0" applyFont="0" applyBorder="0" applyProtection="0"/>
    <xf numFmtId="0" fontId="7" fillId="0" borderId="0"/>
    <xf numFmtId="0" fontId="12" fillId="0" borderId="0" applyNumberFormat="0" applyBorder="0" applyProtection="0"/>
    <xf numFmtId="0" fontId="13" fillId="11" borderId="0" applyNumberFormat="0" applyBorder="0" applyProtection="0"/>
    <xf numFmtId="0" fontId="13" fillId="11" borderId="0" applyNumberFormat="0" applyBorder="0" applyProtection="0"/>
    <xf numFmtId="0" fontId="13" fillId="12" borderId="0" applyNumberFormat="0" applyBorder="0" applyProtection="0"/>
    <xf numFmtId="0" fontId="13" fillId="12" borderId="0" applyNumberFormat="0" applyBorder="0" applyProtection="0"/>
    <xf numFmtId="0" fontId="12" fillId="13" borderId="0" applyNumberFormat="0" applyBorder="0" applyProtection="0"/>
    <xf numFmtId="0" fontId="12" fillId="14" borderId="0" applyNumberFormat="0" applyBorder="0" applyProtection="0"/>
    <xf numFmtId="0" fontId="12" fillId="0" borderId="0" applyNumberFormat="0" applyBorder="0" applyProtection="0"/>
    <xf numFmtId="0" fontId="14" fillId="15" borderId="0" applyNumberFormat="0" applyBorder="0" applyProtection="0"/>
    <xf numFmtId="0" fontId="15" fillId="16" borderId="0" applyNumberFormat="0" applyBorder="0" applyProtection="0"/>
    <xf numFmtId="0" fontId="16" fillId="17" borderId="0" applyNumberFormat="0" applyBorder="0" applyProtection="0"/>
    <xf numFmtId="0" fontId="16" fillId="18" borderId="0" applyNumberFormat="0" applyBorder="0" applyProtection="0"/>
    <xf numFmtId="166" fontId="7" fillId="0" borderId="0" applyFon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8" fillId="19" borderId="0" applyNumberFormat="0" applyBorder="0" applyProtection="0"/>
    <xf numFmtId="0" fontId="19" fillId="19" borderId="0" applyNumberFormat="0" applyBorder="0" applyProtection="0"/>
    <xf numFmtId="0" fontId="20" fillId="0" borderId="0" applyNumberFormat="0" applyBorder="0" applyProtection="0">
      <alignment horizontal="center"/>
    </xf>
    <xf numFmtId="0" fontId="21" fillId="0" borderId="0" applyNumberFormat="0" applyBorder="0" applyProtection="0"/>
    <xf numFmtId="0" fontId="22" fillId="0" borderId="0" applyNumberFormat="0" applyBorder="0" applyProtection="0"/>
    <xf numFmtId="0" fontId="22" fillId="0" borderId="0" applyNumberFormat="0" applyBorder="0" applyProtection="0"/>
    <xf numFmtId="0" fontId="23" fillId="0" borderId="0" applyNumberFormat="0" applyBorder="0" applyProtection="0"/>
    <xf numFmtId="0" fontId="23" fillId="0" borderId="0" applyNumberFormat="0" applyBorder="0" applyProtection="0"/>
    <xf numFmtId="0" fontId="20" fillId="0" borderId="0" applyNumberFormat="0" applyBorder="0" applyProtection="0">
      <alignment horizontal="center"/>
    </xf>
    <xf numFmtId="0" fontId="21" fillId="0" borderId="0" applyNumberFormat="0" applyBorder="0" applyProtection="0"/>
    <xf numFmtId="0" fontId="20" fillId="0" borderId="0" applyNumberFormat="0" applyBorder="0" applyProtection="0">
      <alignment horizontal="center" textRotation="90"/>
    </xf>
    <xf numFmtId="0" fontId="24" fillId="0" borderId="0" applyNumberFormat="0" applyBorder="0" applyProtection="0"/>
    <xf numFmtId="0" fontId="25" fillId="20" borderId="0" applyNumberFormat="0" applyBorder="0" applyProtection="0"/>
    <xf numFmtId="0" fontId="26" fillId="20" borderId="0" applyNumberFormat="0" applyBorder="0" applyProtection="0"/>
    <xf numFmtId="0" fontId="27" fillId="20" borderId="4" applyNumberFormat="0" applyProtection="0"/>
    <xf numFmtId="0" fontId="27" fillId="20" borderId="4" applyNumberFormat="0" applyProtection="0"/>
    <xf numFmtId="0" fontId="28" fillId="0" borderId="0" applyNumberFormat="0" applyBorder="0" applyProtection="0"/>
    <xf numFmtId="0" fontId="29" fillId="0" borderId="0" applyNumberFormat="0" applyBorder="0" applyProtection="0"/>
    <xf numFmtId="0" fontId="28" fillId="0" borderId="0" applyNumberFormat="0" applyBorder="0" applyProtection="0"/>
    <xf numFmtId="0" fontId="29" fillId="0" borderId="0" applyNumberFormat="0" applyBorder="0" applyProtection="0"/>
    <xf numFmtId="167" fontId="28" fillId="0" borderId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14" fillId="0" borderId="0" applyNumberFormat="0" applyBorder="0" applyProtection="0"/>
    <xf numFmtId="0" fontId="15" fillId="0" borderId="0" applyNumberFormat="0" applyBorder="0" applyProtection="0"/>
  </cellStyleXfs>
  <cellXfs count="6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4" fontId="2" fillId="3" borderId="1" xfId="1" applyFont="1" applyFill="1" applyBorder="1" applyAlignment="1" applyProtection="1">
      <alignment horizontal="center" vertical="center" wrapText="1"/>
    </xf>
    <xf numFmtId="0" fontId="0" fillId="0" borderId="0" xfId="0" applyFont="1" applyBorder="1" applyAlignment="1">
      <alignment horizontal="left"/>
    </xf>
    <xf numFmtId="10" fontId="0" fillId="0" borderId="0" xfId="0" applyNumberFormat="1" applyFont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64" fontId="0" fillId="0" borderId="1" xfId="0" applyNumberFormat="1" applyFont="1" applyBorder="1" applyAlignment="1">
      <alignment horizontal="center"/>
    </xf>
    <xf numFmtId="164" fontId="2" fillId="3" borderId="2" xfId="1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/>
    <xf numFmtId="0" fontId="0" fillId="0" borderId="1" xfId="0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7" borderId="1" xfId="0" applyNumberFormat="1" applyFill="1" applyBorder="1" applyAlignment="1">
      <alignment horizontal="center"/>
    </xf>
    <xf numFmtId="44" fontId="0" fillId="0" borderId="0" xfId="0" applyNumberFormat="1"/>
    <xf numFmtId="2" fontId="0" fillId="0" borderId="0" xfId="0" applyNumberFormat="1"/>
    <xf numFmtId="164" fontId="2" fillId="2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vertical="center"/>
    </xf>
    <xf numFmtId="164" fontId="0" fillId="5" borderId="1" xfId="0" applyNumberFormat="1" applyFont="1" applyFill="1" applyBorder="1" applyAlignment="1">
      <alignment horizontal="center"/>
    </xf>
    <xf numFmtId="10" fontId="0" fillId="0" borderId="0" xfId="0" applyNumberFormat="1"/>
    <xf numFmtId="164" fontId="0" fillId="5" borderId="1" xfId="0" applyNumberFormat="1" applyFont="1" applyFill="1" applyBorder="1"/>
    <xf numFmtId="164" fontId="0" fillId="0" borderId="1" xfId="0" applyNumberFormat="1" applyFont="1" applyBorder="1"/>
    <xf numFmtId="0" fontId="0" fillId="5" borderId="1" xfId="0" applyFont="1" applyFill="1" applyBorder="1"/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/>
    <xf numFmtId="0" fontId="0" fillId="6" borderId="1" xfId="0" applyFill="1" applyBorder="1" applyAlignment="1">
      <alignment horizontal="center"/>
    </xf>
    <xf numFmtId="0" fontId="3" fillId="8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9" borderId="0" xfId="0" applyFill="1" applyBorder="1" applyAlignment="1">
      <alignment horizontal="center"/>
    </xf>
    <xf numFmtId="10" fontId="0" fillId="9" borderId="0" xfId="0" applyNumberFormat="1" applyFill="1" applyBorder="1" applyAlignment="1">
      <alignment horizontal="center"/>
    </xf>
    <xf numFmtId="0" fontId="0" fillId="0" borderId="1" xfId="0" applyFill="1" applyBorder="1"/>
    <xf numFmtId="0" fontId="0" fillId="0" borderId="1" xfId="0" applyFont="1" applyFill="1" applyBorder="1"/>
    <xf numFmtId="164" fontId="0" fillId="0" borderId="1" xfId="0" applyNumberFormat="1" applyFont="1" applyFill="1" applyBorder="1"/>
    <xf numFmtId="0" fontId="0" fillId="9" borderId="0" xfId="0" applyFill="1" applyBorder="1"/>
    <xf numFmtId="0" fontId="3" fillId="9" borderId="0" xfId="0" applyFont="1" applyFill="1"/>
    <xf numFmtId="44" fontId="4" fillId="4" borderId="0" xfId="1" applyFont="1" applyFill="1" applyBorder="1" applyAlignment="1" applyProtection="1">
      <alignment horizontal="center" vertical="center" wrapText="1"/>
      <protection locked="0"/>
    </xf>
    <xf numFmtId="164" fontId="9" fillId="10" borderId="3" xfId="2" applyNumberFormat="1" applyFont="1" applyFill="1" applyBorder="1" applyAlignment="1" applyProtection="1">
      <alignment horizontal="center" vertical="center" wrapText="1"/>
      <protection locked="0"/>
    </xf>
    <xf numFmtId="164" fontId="10" fillId="10" borderId="3" xfId="2" applyNumberFormat="1" applyFont="1" applyFill="1" applyBorder="1" applyAlignment="1" applyProtection="1">
      <alignment horizontal="center" vertical="center" wrapText="1"/>
      <protection locked="0"/>
    </xf>
    <xf numFmtId="165" fontId="8" fillId="0" borderId="0" xfId="2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/>
    <xf numFmtId="164" fontId="9" fillId="0" borderId="3" xfId="2" applyNumberFormat="1" applyFont="1" applyFill="1" applyBorder="1" applyAlignment="1" applyProtection="1">
      <alignment horizontal="center" vertical="center" wrapText="1"/>
      <protection locked="0"/>
    </xf>
    <xf numFmtId="164" fontId="11" fillId="0" borderId="1" xfId="0" applyNumberFormat="1" applyFont="1" applyBorder="1" applyAlignment="1">
      <alignment horizontal="center" vertical="center" wrapText="1"/>
    </xf>
    <xf numFmtId="0" fontId="6" fillId="21" borderId="3" xfId="0" applyFont="1" applyFill="1" applyBorder="1" applyAlignment="1">
      <alignment horizontal="center" vertical="center" wrapText="1"/>
    </xf>
    <xf numFmtId="168" fontId="6" fillId="9" borderId="3" xfId="0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168" fontId="6" fillId="0" borderId="3" xfId="0" applyNumberFormat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168" fontId="6" fillId="22" borderId="3" xfId="0" applyNumberFormat="1" applyFont="1" applyFill="1" applyBorder="1" applyAlignment="1">
      <alignment horizontal="center" vertical="center" wrapText="1"/>
    </xf>
    <xf numFmtId="168" fontId="6" fillId="21" borderId="3" xfId="0" applyNumberFormat="1" applyFont="1" applyFill="1" applyBorder="1" applyAlignment="1">
      <alignment horizontal="center" vertical="center" wrapText="1"/>
    </xf>
    <xf numFmtId="0" fontId="6" fillId="23" borderId="3" xfId="0" applyFont="1" applyFill="1" applyBorder="1" applyAlignment="1">
      <alignment horizontal="center" vertical="center" wrapText="1"/>
    </xf>
  </cellXfs>
  <cellStyles count="46">
    <cellStyle name="Accent" xfId="4"/>
    <cellStyle name="Accent 1" xfId="5"/>
    <cellStyle name="Accent 1 1" xfId="6"/>
    <cellStyle name="Accent 2" xfId="7"/>
    <cellStyle name="Accent 2 1" xfId="8"/>
    <cellStyle name="Accent 3" xfId="9"/>
    <cellStyle name="Accent 3 1" xfId="10"/>
    <cellStyle name="Accent 4" xfId="11"/>
    <cellStyle name="Bad" xfId="12"/>
    <cellStyle name="Bad 1" xfId="13"/>
    <cellStyle name="Error" xfId="14"/>
    <cellStyle name="Error 1" xfId="15"/>
    <cellStyle name="Excel_BuiltIn_Comma" xfId="16"/>
    <cellStyle name="Excel_BuiltIn_Currency 1" xfId="2"/>
    <cellStyle name="Footnote" xfId="17"/>
    <cellStyle name="Footnote 1" xfId="18"/>
    <cellStyle name="Good" xfId="19"/>
    <cellStyle name="Good 1" xfId="20"/>
    <cellStyle name="Heading" xfId="21"/>
    <cellStyle name="Heading (user)" xfId="22"/>
    <cellStyle name="Heading 1" xfId="23"/>
    <cellStyle name="Heading 1 1" xfId="24"/>
    <cellStyle name="Heading 2" xfId="25"/>
    <cellStyle name="Heading 2 1" xfId="26"/>
    <cellStyle name="Heading 3" xfId="27"/>
    <cellStyle name="Heading 4" xfId="28"/>
    <cellStyle name="Heading1" xfId="29"/>
    <cellStyle name="Hyperlink" xfId="30"/>
    <cellStyle name="Moeda" xfId="1" builtinId="4"/>
    <cellStyle name="Neutral" xfId="31"/>
    <cellStyle name="Neutral 1" xfId="32"/>
    <cellStyle name="Normal" xfId="0" builtinId="0"/>
    <cellStyle name="Normal 2" xfId="3"/>
    <cellStyle name="Note" xfId="33"/>
    <cellStyle name="Note 1" xfId="34"/>
    <cellStyle name="Result" xfId="35"/>
    <cellStyle name="Result (user)" xfId="36"/>
    <cellStyle name="Result 1" xfId="37"/>
    <cellStyle name="Result 2" xfId="38"/>
    <cellStyle name="Result2" xfId="39"/>
    <cellStyle name="Status" xfId="40"/>
    <cellStyle name="Status 1" xfId="41"/>
    <cellStyle name="Text" xfId="42"/>
    <cellStyle name="Text 1" xfId="43"/>
    <cellStyle name="Warning" xfId="44"/>
    <cellStyle name="Warning 1" xf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zoomScale="88" zoomScaleNormal="88" workbookViewId="0">
      <selection activeCell="A8" sqref="A8:D13"/>
    </sheetView>
  </sheetViews>
  <sheetFormatPr defaultRowHeight="15" x14ac:dyDescent="0.25"/>
  <cols>
    <col min="1" max="1" width="177.7109375" customWidth="1"/>
    <col min="2" max="2" width="13.7109375" customWidth="1"/>
    <col min="3" max="3" width="11.5703125" customWidth="1"/>
    <col min="4" max="4" width="12.85546875" bestFit="1" customWidth="1"/>
    <col min="7" max="7" width="10" bestFit="1" customWidth="1"/>
  </cols>
  <sheetData>
    <row r="1" spans="1:16" x14ac:dyDescent="0.25">
      <c r="A1" s="50" t="s">
        <v>107</v>
      </c>
      <c r="B1" s="2"/>
    </row>
    <row r="2" spans="1:16" x14ac:dyDescent="0.25">
      <c r="A2" s="51" t="s">
        <v>108</v>
      </c>
      <c r="B2" s="2"/>
    </row>
    <row r="3" spans="1:16" x14ac:dyDescent="0.25">
      <c r="A3" s="2" t="s">
        <v>4</v>
      </c>
      <c r="B3" s="2"/>
      <c r="O3" s="3" t="s">
        <v>0</v>
      </c>
      <c r="P3" s="4">
        <v>0.03</v>
      </c>
    </row>
    <row r="4" spans="1:16" x14ac:dyDescent="0.25">
      <c r="A4" s="2" t="s">
        <v>91</v>
      </c>
      <c r="B4" s="2"/>
      <c r="O4" s="3" t="s">
        <v>1</v>
      </c>
      <c r="P4" s="4">
        <v>0.01</v>
      </c>
    </row>
    <row r="5" spans="1:16" x14ac:dyDescent="0.25">
      <c r="A5" s="5" t="s">
        <v>92</v>
      </c>
      <c r="B5" s="4"/>
      <c r="O5" s="45" t="s">
        <v>2</v>
      </c>
      <c r="P5" s="46">
        <v>1.2E-2</v>
      </c>
    </row>
    <row r="6" spans="1:16" x14ac:dyDescent="0.25">
      <c r="A6" s="9"/>
      <c r="B6" s="10"/>
      <c r="C6" s="11"/>
      <c r="D6" s="11"/>
      <c r="O6" s="3" t="s">
        <v>3</v>
      </c>
      <c r="P6" s="4">
        <v>6.4999999999999997E-3</v>
      </c>
    </row>
    <row r="7" spans="1:16" ht="21" customHeight="1" x14ac:dyDescent="0.25">
      <c r="A7" s="12" t="s">
        <v>9</v>
      </c>
      <c r="B7" s="31" t="s">
        <v>11</v>
      </c>
      <c r="C7" s="7" t="s">
        <v>12</v>
      </c>
      <c r="D7" s="15" t="s">
        <v>10</v>
      </c>
    </row>
    <row r="8" spans="1:16" ht="18.75" customHeight="1" x14ac:dyDescent="0.25">
      <c r="A8" s="12" t="s">
        <v>5</v>
      </c>
      <c r="B8" s="57">
        <v>440.28</v>
      </c>
      <c r="C8" s="62">
        <v>2</v>
      </c>
      <c r="D8" s="17">
        <f>B8*C8</f>
        <v>880.56</v>
      </c>
      <c r="F8" s="4">
        <v>0.03</v>
      </c>
      <c r="G8" s="27">
        <f>D13*F8</f>
        <v>460.64309999999989</v>
      </c>
    </row>
    <row r="9" spans="1:16" ht="18.75" x14ac:dyDescent="0.25">
      <c r="A9" s="13" t="s">
        <v>6</v>
      </c>
      <c r="B9" s="57">
        <v>110.07</v>
      </c>
      <c r="C9" s="62">
        <v>28</v>
      </c>
      <c r="D9" s="17">
        <f t="shared" ref="D9:D11" si="0">B9*C9</f>
        <v>3081.96</v>
      </c>
      <c r="F9" s="4">
        <v>0.01</v>
      </c>
      <c r="G9" s="27">
        <f>D13*F9</f>
        <v>153.54769999999996</v>
      </c>
    </row>
    <row r="10" spans="1:16" ht="17.25" customHeight="1" x14ac:dyDescent="0.25">
      <c r="A10" s="13" t="s">
        <v>7</v>
      </c>
      <c r="B10" s="57">
        <v>1651.05</v>
      </c>
      <c r="C10" s="62">
        <v>2</v>
      </c>
      <c r="D10" s="17">
        <f t="shared" si="0"/>
        <v>3302.1</v>
      </c>
      <c r="F10" s="4">
        <v>1.2E-2</v>
      </c>
      <c r="G10" s="27">
        <f>D13*F10</f>
        <v>184.25723999999997</v>
      </c>
    </row>
    <row r="11" spans="1:16" ht="18.75" x14ac:dyDescent="0.25">
      <c r="A11" s="13" t="s">
        <v>8</v>
      </c>
      <c r="B11" s="57">
        <v>385.24523809523799</v>
      </c>
      <c r="C11" s="62">
        <v>21</v>
      </c>
      <c r="D11" s="17">
        <f t="shared" si="0"/>
        <v>8090.1499999999978</v>
      </c>
      <c r="F11" s="4">
        <v>6.4999999999999997E-3</v>
      </c>
      <c r="G11" s="27">
        <f>D13*F11</f>
        <v>99.806004999999971</v>
      </c>
    </row>
    <row r="12" spans="1:16" x14ac:dyDescent="0.25">
      <c r="A12" s="13" t="s">
        <v>112</v>
      </c>
      <c r="B12" s="17"/>
      <c r="C12" s="16"/>
      <c r="D12" s="17"/>
    </row>
    <row r="13" spans="1:16" x14ac:dyDescent="0.25">
      <c r="A13" s="32" t="s">
        <v>101</v>
      </c>
      <c r="B13" s="17"/>
      <c r="C13" s="16"/>
      <c r="D13" s="17">
        <f>SUM(D8:D12)</f>
        <v>15354.769999999997</v>
      </c>
    </row>
    <row r="15" spans="1:16" x14ac:dyDescent="0.25">
      <c r="A15" s="2"/>
    </row>
    <row r="21" spans="1:1" x14ac:dyDescent="0.25">
      <c r="A21" s="51" t="s">
        <v>108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7"/>
  <sheetViews>
    <sheetView zoomScale="90" zoomScaleNormal="90" workbookViewId="0">
      <selection activeCell="A7" sqref="A7:D11"/>
    </sheetView>
  </sheetViews>
  <sheetFormatPr defaultRowHeight="15" x14ac:dyDescent="0.25"/>
  <cols>
    <col min="1" max="1" width="174" customWidth="1"/>
    <col min="2" max="2" width="12.140625" customWidth="1"/>
    <col min="3" max="3" width="11.7109375" customWidth="1"/>
    <col min="4" max="4" width="12.5703125" bestFit="1" customWidth="1"/>
  </cols>
  <sheetData>
    <row r="3" spans="1:4" x14ac:dyDescent="0.25">
      <c r="A3" s="2" t="s">
        <v>4</v>
      </c>
    </row>
    <row r="5" spans="1:4" ht="25.5" x14ac:dyDescent="0.25">
      <c r="A5" s="1" t="s">
        <v>48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3" t="s">
        <v>46</v>
      </c>
      <c r="B6" s="53">
        <v>330.21</v>
      </c>
      <c r="C6" s="60">
        <v>8</v>
      </c>
      <c r="D6" s="14">
        <f>B6*C6</f>
        <v>2641.68</v>
      </c>
    </row>
    <row r="7" spans="1:4" ht="18.75" x14ac:dyDescent="0.25">
      <c r="A7" s="13" t="s">
        <v>6</v>
      </c>
      <c r="B7" s="53">
        <v>37.738214285714299</v>
      </c>
      <c r="C7" s="60">
        <v>56</v>
      </c>
      <c r="D7" s="14">
        <f t="shared" ref="D7:D9" si="0">B7*C7</f>
        <v>2113.3400000000006</v>
      </c>
    </row>
    <row r="8" spans="1:4" ht="18.75" x14ac:dyDescent="0.25">
      <c r="A8" s="13" t="s">
        <v>47</v>
      </c>
      <c r="B8" s="53">
        <v>1651.05</v>
      </c>
      <c r="C8" s="60">
        <v>2</v>
      </c>
      <c r="D8" s="14">
        <f t="shared" si="0"/>
        <v>3302.1</v>
      </c>
    </row>
    <row r="9" spans="1:4" ht="18.75" x14ac:dyDescent="0.25">
      <c r="A9" s="13" t="s">
        <v>45</v>
      </c>
      <c r="B9" s="53">
        <v>400.254545454545</v>
      </c>
      <c r="C9" s="60">
        <v>33</v>
      </c>
      <c r="D9" s="14">
        <f t="shared" si="0"/>
        <v>13208.399999999985</v>
      </c>
    </row>
    <row r="10" spans="1:4" x14ac:dyDescent="0.25">
      <c r="A10" s="13" t="s">
        <v>121</v>
      </c>
      <c r="B10" s="16"/>
      <c r="C10" s="16"/>
      <c r="D10" s="14"/>
    </row>
    <row r="11" spans="1:4" x14ac:dyDescent="0.25">
      <c r="A11" s="13" t="s">
        <v>101</v>
      </c>
      <c r="B11" s="16"/>
      <c r="C11" s="16"/>
      <c r="D11" s="14">
        <f>SUM(D6:D10)</f>
        <v>21265.519999999986</v>
      </c>
    </row>
    <row r="14" spans="1:4" x14ac:dyDescent="0.25">
      <c r="C14" s="4">
        <v>0.03</v>
      </c>
      <c r="D14" s="27">
        <f>D11*C14</f>
        <v>637.96559999999954</v>
      </c>
    </row>
    <row r="15" spans="1:4" x14ac:dyDescent="0.25">
      <c r="C15" s="4">
        <v>0.01</v>
      </c>
      <c r="D15" s="27">
        <f>D11*C15</f>
        <v>212.65519999999987</v>
      </c>
    </row>
    <row r="16" spans="1:4" x14ac:dyDescent="0.25">
      <c r="C16" s="4">
        <v>1.2E-2</v>
      </c>
      <c r="D16" s="27">
        <f>D11*C16</f>
        <v>255.18623999999983</v>
      </c>
    </row>
    <row r="17" spans="3:4" x14ac:dyDescent="0.25">
      <c r="C17" s="4">
        <v>6.4999999999999997E-3</v>
      </c>
      <c r="D17" s="27">
        <f>D11*C17</f>
        <v>138.2258799999999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.140625" customWidth="1"/>
    <col min="2" max="2" width="13.140625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52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" t="s">
        <v>50</v>
      </c>
      <c r="B5" s="54">
        <v>429.27333333333303</v>
      </c>
      <c r="C5" s="62">
        <v>6</v>
      </c>
      <c r="D5" s="23">
        <f>B5*C5</f>
        <v>2575.6399999999981</v>
      </c>
    </row>
    <row r="6" spans="1:4" ht="18.75" customHeight="1" x14ac:dyDescent="0.25">
      <c r="A6" s="1" t="s">
        <v>6</v>
      </c>
      <c r="B6" s="54">
        <v>275.17500000000001</v>
      </c>
      <c r="C6" s="64">
        <v>41</v>
      </c>
      <c r="D6" s="23">
        <f t="shared" ref="D6:D8" si="0">B6*C6</f>
        <v>11282.175000000001</v>
      </c>
    </row>
    <row r="7" spans="1:4" ht="18.75" x14ac:dyDescent="0.25">
      <c r="A7" s="1" t="s">
        <v>51</v>
      </c>
      <c r="B7" s="54">
        <v>1926.2249999999999</v>
      </c>
      <c r="C7" s="62">
        <v>2</v>
      </c>
      <c r="D7" s="23">
        <f t="shared" si="0"/>
        <v>3852.45</v>
      </c>
    </row>
    <row r="8" spans="1:4" ht="18.75" x14ac:dyDescent="0.25">
      <c r="A8" s="1" t="s">
        <v>49</v>
      </c>
      <c r="B8" s="54">
        <v>429.273043478261</v>
      </c>
      <c r="C8" s="62">
        <v>23</v>
      </c>
      <c r="D8" s="23">
        <f t="shared" si="0"/>
        <v>9873.2800000000025</v>
      </c>
    </row>
    <row r="9" spans="1:4" x14ac:dyDescent="0.25">
      <c r="A9" s="1" t="s">
        <v>122</v>
      </c>
      <c r="B9" s="23"/>
      <c r="C9" s="18"/>
      <c r="D9" s="23"/>
    </row>
    <row r="10" spans="1:4" x14ac:dyDescent="0.25">
      <c r="A10" s="1" t="s">
        <v>101</v>
      </c>
      <c r="B10" s="1"/>
      <c r="C10" s="1"/>
      <c r="D10" s="20">
        <f>SUM(D5:D9)</f>
        <v>27583.545000000002</v>
      </c>
    </row>
    <row r="13" spans="1:4" x14ac:dyDescent="0.25">
      <c r="C13" s="4">
        <v>0.03</v>
      </c>
      <c r="D13" s="27">
        <f>D10*C13</f>
        <v>827.50635</v>
      </c>
    </row>
    <row r="14" spans="1:4" x14ac:dyDescent="0.25">
      <c r="C14" s="4">
        <v>0.01</v>
      </c>
      <c r="D14" s="27">
        <f>D10*C14</f>
        <v>275.83545000000004</v>
      </c>
    </row>
    <row r="15" spans="1:4" x14ac:dyDescent="0.25">
      <c r="C15" s="4">
        <v>1.2E-2</v>
      </c>
      <c r="D15" s="27">
        <f>D10*C15</f>
        <v>331.00254000000001</v>
      </c>
    </row>
    <row r="16" spans="1:4" x14ac:dyDescent="0.25">
      <c r="C16" s="4">
        <v>6.4999999999999997E-3</v>
      </c>
      <c r="D16" s="27">
        <f>D10*C16</f>
        <v>179.29304250000001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.140625" customWidth="1"/>
    <col min="2" max="2" width="12.85546875" bestFit="1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55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54</v>
      </c>
      <c r="B5" s="53">
        <v>539.34500000000003</v>
      </c>
      <c r="C5" s="65">
        <v>1</v>
      </c>
      <c r="D5" s="36">
        <f>B5*C5</f>
        <v>539.34500000000003</v>
      </c>
    </row>
    <row r="6" spans="1:4" ht="18.75" x14ac:dyDescent="0.25">
      <c r="A6" s="13" t="s">
        <v>6</v>
      </c>
      <c r="B6" s="53">
        <v>319.202857142857</v>
      </c>
      <c r="C6" s="60">
        <v>14</v>
      </c>
      <c r="D6" s="36">
        <f t="shared" ref="D6:D8" si="0">B6*C6</f>
        <v>4468.8399999999983</v>
      </c>
    </row>
    <row r="7" spans="1:4" ht="18.75" x14ac:dyDescent="0.25">
      <c r="A7" s="13" t="s">
        <v>56</v>
      </c>
      <c r="B7" s="53">
        <v>2476.5749999999998</v>
      </c>
      <c r="C7" s="60">
        <v>2</v>
      </c>
      <c r="D7" s="36">
        <f t="shared" si="0"/>
        <v>4953.1499999999996</v>
      </c>
    </row>
    <row r="8" spans="1:4" ht="18.75" x14ac:dyDescent="0.25">
      <c r="A8" s="13" t="s">
        <v>53</v>
      </c>
      <c r="B8" s="53">
        <v>550.35</v>
      </c>
      <c r="C8" s="60">
        <v>10</v>
      </c>
      <c r="D8" s="36">
        <f t="shared" si="0"/>
        <v>5503.5</v>
      </c>
    </row>
    <row r="9" spans="1:4" x14ac:dyDescent="0.25">
      <c r="A9" s="13" t="s">
        <v>123</v>
      </c>
      <c r="B9" s="13"/>
      <c r="C9" s="48"/>
      <c r="D9" s="36"/>
    </row>
    <row r="10" spans="1:4" x14ac:dyDescent="0.25">
      <c r="A10" s="13" t="s">
        <v>101</v>
      </c>
      <c r="B10" s="13"/>
      <c r="C10" s="13"/>
      <c r="D10" s="36">
        <f>SUM(D5:D9)</f>
        <v>15464.834999999999</v>
      </c>
    </row>
    <row r="13" spans="1:4" x14ac:dyDescent="0.25">
      <c r="C13" s="4">
        <v>0.03</v>
      </c>
      <c r="D13" s="27">
        <f>D10*C13</f>
        <v>463.94504999999998</v>
      </c>
    </row>
    <row r="14" spans="1:4" x14ac:dyDescent="0.25">
      <c r="C14" s="4">
        <v>0.01</v>
      </c>
      <c r="D14" s="27">
        <f>D10*C14</f>
        <v>154.64834999999999</v>
      </c>
    </row>
    <row r="15" spans="1:4" x14ac:dyDescent="0.25">
      <c r="C15" s="4">
        <v>1.2E-2</v>
      </c>
      <c r="D15" s="27">
        <f>D10*C15</f>
        <v>185.57801999999998</v>
      </c>
    </row>
    <row r="16" spans="1:4" x14ac:dyDescent="0.25">
      <c r="C16" s="4">
        <v>6.4999999999999997E-3</v>
      </c>
      <c r="D16" s="27">
        <f>D10*C16</f>
        <v>100.52142749999999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" customWidth="1"/>
    <col min="2" max="2" width="11.7109375" customWidth="1"/>
    <col min="3" max="3" width="12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58</v>
      </c>
      <c r="B4" s="6" t="s">
        <v>11</v>
      </c>
      <c r="C4" s="7" t="s">
        <v>12</v>
      </c>
      <c r="D4" s="8" t="s">
        <v>10</v>
      </c>
    </row>
    <row r="5" spans="1:4" ht="17.25" customHeight="1" x14ac:dyDescent="0.25">
      <c r="A5" s="13" t="s">
        <v>60</v>
      </c>
      <c r="B5" s="53">
        <v>539.34500000000003</v>
      </c>
      <c r="C5" s="62">
        <v>2</v>
      </c>
      <c r="D5" s="35">
        <f>B5*C5</f>
        <v>1078.69</v>
      </c>
    </row>
    <row r="6" spans="1:4" ht="15" customHeight="1" x14ac:dyDescent="0.25">
      <c r="A6" s="13" t="s">
        <v>6</v>
      </c>
      <c r="B6" s="53">
        <v>319.202857142857</v>
      </c>
      <c r="C6" s="62">
        <v>14</v>
      </c>
      <c r="D6" s="35">
        <f t="shared" ref="D6:D8" si="0">B6*C6</f>
        <v>4468.8399999999983</v>
      </c>
    </row>
    <row r="7" spans="1:4" ht="15.75" customHeight="1" x14ac:dyDescent="0.25">
      <c r="A7" s="13" t="s">
        <v>57</v>
      </c>
      <c r="B7" s="53">
        <v>2476.5749999999998</v>
      </c>
      <c r="C7" s="62">
        <v>2</v>
      </c>
      <c r="D7" s="35">
        <f t="shared" si="0"/>
        <v>4953.1499999999996</v>
      </c>
    </row>
    <row r="8" spans="1:4" ht="14.25" customHeight="1" x14ac:dyDescent="0.25">
      <c r="A8" s="13" t="s">
        <v>59</v>
      </c>
      <c r="B8" s="53">
        <v>539.34249999999997</v>
      </c>
      <c r="C8" s="62">
        <v>8</v>
      </c>
      <c r="D8" s="35">
        <f t="shared" si="0"/>
        <v>4314.74</v>
      </c>
    </row>
    <row r="9" spans="1:4" x14ac:dyDescent="0.25">
      <c r="A9" s="13" t="s">
        <v>124</v>
      </c>
      <c r="B9" s="37"/>
      <c r="C9" s="37"/>
      <c r="D9" s="35"/>
    </row>
    <row r="10" spans="1:4" x14ac:dyDescent="0.25">
      <c r="A10" s="13" t="s">
        <v>101</v>
      </c>
      <c r="B10" s="37"/>
      <c r="C10" s="37"/>
      <c r="D10" s="35">
        <f>SUM(D5:D9)</f>
        <v>14815.419999999998</v>
      </c>
    </row>
    <row r="13" spans="1:4" x14ac:dyDescent="0.25">
      <c r="C13" s="4">
        <v>0.03</v>
      </c>
      <c r="D13" s="27">
        <f>D10*C13</f>
        <v>444.46259999999995</v>
      </c>
    </row>
    <row r="14" spans="1:4" x14ac:dyDescent="0.25">
      <c r="C14" s="4">
        <v>0.01</v>
      </c>
      <c r="D14" s="27">
        <f>D10*C14</f>
        <v>148.15419999999997</v>
      </c>
    </row>
    <row r="15" spans="1:4" x14ac:dyDescent="0.25">
      <c r="C15" s="4">
        <v>1.2E-2</v>
      </c>
      <c r="D15" s="27">
        <f>D10*C15</f>
        <v>177.78503999999998</v>
      </c>
    </row>
    <row r="16" spans="1:4" x14ac:dyDescent="0.25">
      <c r="C16" s="4">
        <v>6.4999999999999997E-3</v>
      </c>
      <c r="D16" s="27">
        <f>D10*C16</f>
        <v>96.300229999999985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5.42578125" customWidth="1"/>
    <col min="2" max="2" width="11.85546875" customWidth="1"/>
    <col min="3" max="3" width="11.425781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63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61</v>
      </c>
      <c r="B5" s="53">
        <v>495.315</v>
      </c>
      <c r="C5" s="65">
        <v>2</v>
      </c>
      <c r="D5" s="36">
        <f>B5*C5</f>
        <v>990.63</v>
      </c>
    </row>
    <row r="6" spans="1:4" ht="18.75" x14ac:dyDescent="0.25">
      <c r="A6" s="13" t="s">
        <v>6</v>
      </c>
      <c r="B6" s="53">
        <v>319.202857142857</v>
      </c>
      <c r="C6" s="65">
        <v>14</v>
      </c>
      <c r="D6" s="36">
        <f t="shared" ref="D6:D8" si="0">B6*C6</f>
        <v>4468.8399999999983</v>
      </c>
    </row>
    <row r="7" spans="1:4" ht="18.75" x14ac:dyDescent="0.25">
      <c r="A7" s="13" t="s">
        <v>62</v>
      </c>
      <c r="B7" s="53">
        <v>1926.2249999999999</v>
      </c>
      <c r="C7" s="60">
        <v>2</v>
      </c>
      <c r="D7" s="36">
        <f t="shared" si="0"/>
        <v>3852.45</v>
      </c>
    </row>
    <row r="8" spans="1:4" ht="18.75" x14ac:dyDescent="0.25">
      <c r="A8" s="13" t="s">
        <v>64</v>
      </c>
      <c r="B8" s="53">
        <v>495.31555555555599</v>
      </c>
      <c r="C8" s="60">
        <v>9</v>
      </c>
      <c r="D8" s="36">
        <f t="shared" si="0"/>
        <v>4457.8400000000038</v>
      </c>
    </row>
    <row r="9" spans="1:4" x14ac:dyDescent="0.25">
      <c r="A9" s="13" t="s">
        <v>125</v>
      </c>
      <c r="B9" s="13"/>
      <c r="C9" s="13"/>
      <c r="D9" s="13"/>
    </row>
    <row r="10" spans="1:4" x14ac:dyDescent="0.25">
      <c r="A10" s="13" t="s">
        <v>101</v>
      </c>
      <c r="B10" s="13"/>
      <c r="C10" s="13"/>
      <c r="D10" s="36">
        <f>SUM(D5:D9)</f>
        <v>13769.760000000002</v>
      </c>
    </row>
    <row r="13" spans="1:4" x14ac:dyDescent="0.25">
      <c r="C13" s="4">
        <v>0.03</v>
      </c>
      <c r="D13" s="27">
        <f>D10*C13</f>
        <v>413.09280000000007</v>
      </c>
    </row>
    <row r="14" spans="1:4" x14ac:dyDescent="0.25">
      <c r="C14" s="4">
        <v>0.01</v>
      </c>
      <c r="D14" s="27">
        <f>D10*C14</f>
        <v>137.69760000000002</v>
      </c>
    </row>
    <row r="15" spans="1:4" x14ac:dyDescent="0.25">
      <c r="C15" s="4">
        <v>1.2E-2</v>
      </c>
      <c r="D15" s="27">
        <f>D10*C15</f>
        <v>165.23712000000003</v>
      </c>
    </row>
    <row r="16" spans="1:4" x14ac:dyDescent="0.25">
      <c r="A16" s="41" t="s">
        <v>105</v>
      </c>
      <c r="C16" s="4">
        <v>6.4999999999999997E-3</v>
      </c>
      <c r="D16" s="27">
        <f>D10*C16</f>
        <v>89.503440000000012</v>
      </c>
    </row>
    <row r="17" spans="1:1" x14ac:dyDescent="0.25">
      <c r="A17" s="13" t="s">
        <v>104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6.28515625" customWidth="1"/>
    <col min="2" max="2" width="11.42578125" bestFit="1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67</v>
      </c>
      <c r="B4" s="6" t="s">
        <v>11</v>
      </c>
      <c r="C4" s="7" t="s">
        <v>12</v>
      </c>
      <c r="D4" s="8" t="s">
        <v>10</v>
      </c>
    </row>
    <row r="5" spans="1:4" ht="16.5" customHeight="1" x14ac:dyDescent="0.25">
      <c r="A5" s="13" t="s">
        <v>66</v>
      </c>
      <c r="B5" s="53">
        <v>473.3</v>
      </c>
      <c r="C5" s="62">
        <v>2</v>
      </c>
      <c r="D5" s="35">
        <f>B5*C5</f>
        <v>946.6</v>
      </c>
    </row>
    <row r="6" spans="1:4" ht="13.5" customHeight="1" x14ac:dyDescent="0.25">
      <c r="A6" s="13" t="s">
        <v>6</v>
      </c>
      <c r="B6" s="53">
        <v>275.17500000000001</v>
      </c>
      <c r="C6" s="62">
        <v>14</v>
      </c>
      <c r="D6" s="35">
        <f t="shared" ref="D6:D8" si="0">B6*C6</f>
        <v>3852.4500000000003</v>
      </c>
    </row>
    <row r="7" spans="1:4" ht="14.25" customHeight="1" x14ac:dyDescent="0.25">
      <c r="A7" s="13" t="s">
        <v>68</v>
      </c>
      <c r="B7" s="53">
        <v>1926.2249999999999</v>
      </c>
      <c r="C7" s="62">
        <v>2</v>
      </c>
      <c r="D7" s="35">
        <f t="shared" si="0"/>
        <v>3852.45</v>
      </c>
    </row>
    <row r="8" spans="1:4" ht="14.25" customHeight="1" x14ac:dyDescent="0.25">
      <c r="A8" s="13" t="s">
        <v>65</v>
      </c>
      <c r="B8" s="53">
        <v>440.28</v>
      </c>
      <c r="C8" s="62">
        <v>7</v>
      </c>
      <c r="D8" s="35">
        <f t="shared" si="0"/>
        <v>3081.96</v>
      </c>
    </row>
    <row r="9" spans="1:4" x14ac:dyDescent="0.25">
      <c r="A9" s="13" t="s">
        <v>126</v>
      </c>
      <c r="B9" s="35"/>
      <c r="C9" s="48"/>
      <c r="D9" s="37"/>
    </row>
    <row r="10" spans="1:4" x14ac:dyDescent="0.25">
      <c r="A10" s="13" t="s">
        <v>101</v>
      </c>
      <c r="B10" s="35"/>
      <c r="C10" s="37"/>
      <c r="D10" s="35">
        <f>SUM(D5:D9)</f>
        <v>11733.46</v>
      </c>
    </row>
    <row r="13" spans="1:4" x14ac:dyDescent="0.25">
      <c r="C13" s="4">
        <v>0.03</v>
      </c>
      <c r="D13" s="27">
        <f>D10*C13</f>
        <v>352.00379999999996</v>
      </c>
    </row>
    <row r="14" spans="1:4" x14ac:dyDescent="0.25">
      <c r="C14" s="4">
        <v>0.01</v>
      </c>
      <c r="D14" s="27">
        <f>D10*C14</f>
        <v>117.33459999999999</v>
      </c>
    </row>
    <row r="15" spans="1:4" x14ac:dyDescent="0.25">
      <c r="C15" s="4">
        <v>1.2E-2</v>
      </c>
      <c r="D15" s="27">
        <f>D10*C15</f>
        <v>140.80151999999998</v>
      </c>
    </row>
    <row r="16" spans="1:4" x14ac:dyDescent="0.25">
      <c r="C16" s="4">
        <v>6.4999999999999997E-3</v>
      </c>
      <c r="D16" s="27">
        <f>D10*C16</f>
        <v>76.267489999999995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zoomScale="90" zoomScaleNormal="90" workbookViewId="0">
      <pane ySplit="6960" topLeftCell="A18"/>
      <selection activeCell="A5" sqref="A5:D10"/>
      <selection pane="bottomLeft" activeCell="A18" sqref="A18"/>
    </sheetView>
  </sheetViews>
  <sheetFormatPr defaultRowHeight="15" x14ac:dyDescent="0.25"/>
  <cols>
    <col min="1" max="1" width="174.5703125" customWidth="1"/>
    <col min="2" max="2" width="12.85546875" bestFit="1" customWidth="1"/>
    <col min="3" max="3" width="11.5703125" customWidth="1"/>
    <col min="4" max="4" width="13.7109375" customWidth="1"/>
  </cols>
  <sheetData>
    <row r="2" spans="1:4" x14ac:dyDescent="0.25">
      <c r="A2" s="2" t="s">
        <v>4</v>
      </c>
    </row>
    <row r="4" spans="1:4" ht="25.5" x14ac:dyDescent="0.25">
      <c r="A4" s="1" t="s">
        <v>69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70</v>
      </c>
      <c r="B5" s="54">
        <v>330.21</v>
      </c>
      <c r="C5" s="60">
        <v>4</v>
      </c>
      <c r="D5" s="36">
        <f>B5*C5</f>
        <v>1320.84</v>
      </c>
    </row>
    <row r="6" spans="1:4" ht="15.75" customHeight="1" x14ac:dyDescent="0.25">
      <c r="A6" s="13" t="s">
        <v>6</v>
      </c>
      <c r="B6" s="54">
        <v>165.10499999999999</v>
      </c>
      <c r="C6" s="60">
        <v>28</v>
      </c>
      <c r="D6" s="36">
        <f t="shared" ref="D6:D8" si="0">B6*C6</f>
        <v>4622.9399999999996</v>
      </c>
    </row>
    <row r="7" spans="1:4" ht="15.75" customHeight="1" x14ac:dyDescent="0.25">
      <c r="A7" s="13" t="s">
        <v>72</v>
      </c>
      <c r="B7" s="54">
        <v>1926.2249999999999</v>
      </c>
      <c r="C7" s="60">
        <v>2</v>
      </c>
      <c r="D7" s="36">
        <f t="shared" si="0"/>
        <v>3852.45</v>
      </c>
    </row>
    <row r="8" spans="1:4" ht="15.75" customHeight="1" x14ac:dyDescent="0.25">
      <c r="A8" s="13" t="s">
        <v>71</v>
      </c>
      <c r="B8" s="54">
        <v>385.24523809523799</v>
      </c>
      <c r="C8" s="60">
        <v>21</v>
      </c>
      <c r="D8" s="36">
        <f t="shared" si="0"/>
        <v>8090.1499999999978</v>
      </c>
    </row>
    <row r="9" spans="1:4" x14ac:dyDescent="0.25">
      <c r="A9" s="13" t="s">
        <v>127</v>
      </c>
      <c r="B9" s="36"/>
      <c r="C9" s="13"/>
      <c r="D9" s="36"/>
    </row>
    <row r="10" spans="1:4" x14ac:dyDescent="0.25">
      <c r="A10" s="13" t="s">
        <v>101</v>
      </c>
      <c r="B10" s="13"/>
      <c r="C10" s="13"/>
      <c r="D10" s="36">
        <f>SUM(D5:D9)</f>
        <v>17886.379999999997</v>
      </c>
    </row>
    <row r="12" spans="1:4" x14ac:dyDescent="0.25">
      <c r="C12" s="4">
        <v>0.03</v>
      </c>
      <c r="D12" s="27">
        <f>D10*C12</f>
        <v>536.59139999999991</v>
      </c>
    </row>
    <row r="13" spans="1:4" x14ac:dyDescent="0.25">
      <c r="C13" s="4">
        <v>0.01</v>
      </c>
      <c r="D13" s="27">
        <f>D10*C13</f>
        <v>178.86379999999997</v>
      </c>
    </row>
    <row r="14" spans="1:4" x14ac:dyDescent="0.25">
      <c r="C14" s="4">
        <v>1.2E-2</v>
      </c>
      <c r="D14" s="27">
        <f>D10*C14</f>
        <v>214.63655999999997</v>
      </c>
    </row>
    <row r="15" spans="1:4" x14ac:dyDescent="0.25">
      <c r="C15" s="4">
        <v>6.4999999999999997E-3</v>
      </c>
      <c r="D15" s="27">
        <f>D10*C15</f>
        <v>116.26146999999997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5.5703125" customWidth="1"/>
    <col min="2" max="2" width="11.42578125" bestFit="1" customWidth="1"/>
    <col min="3" max="3" width="11.425781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76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73</v>
      </c>
      <c r="B5" s="53">
        <v>379.74166666666702</v>
      </c>
      <c r="C5" s="62">
        <v>6</v>
      </c>
      <c r="D5" s="35">
        <f>B5*C5</f>
        <v>2278.4500000000021</v>
      </c>
    </row>
    <row r="6" spans="1:4" ht="18.75" x14ac:dyDescent="0.25">
      <c r="A6" s="13" t="s">
        <v>6</v>
      </c>
      <c r="B6" s="53">
        <v>230.04619047618999</v>
      </c>
      <c r="C6" s="62">
        <v>42</v>
      </c>
      <c r="D6" s="35">
        <f t="shared" ref="D6:D8" si="0">B6*C6</f>
        <v>9661.9399999999805</v>
      </c>
    </row>
    <row r="7" spans="1:4" ht="18.75" x14ac:dyDescent="0.25">
      <c r="A7" s="13" t="s">
        <v>75</v>
      </c>
      <c r="B7" s="53">
        <v>1651.05</v>
      </c>
      <c r="C7" s="62">
        <v>2</v>
      </c>
      <c r="D7" s="35">
        <f t="shared" si="0"/>
        <v>3302.1</v>
      </c>
    </row>
    <row r="8" spans="1:4" ht="18.75" x14ac:dyDescent="0.25">
      <c r="A8" s="13" t="s">
        <v>74</v>
      </c>
      <c r="B8" s="53">
        <v>412.76272727272698</v>
      </c>
      <c r="C8" s="62">
        <v>22</v>
      </c>
      <c r="D8" s="35">
        <f t="shared" si="0"/>
        <v>9080.7799999999934</v>
      </c>
    </row>
    <row r="9" spans="1:4" x14ac:dyDescent="0.25">
      <c r="A9" s="13" t="s">
        <v>128</v>
      </c>
      <c r="B9" s="35"/>
      <c r="C9" s="37"/>
      <c r="D9" s="35"/>
    </row>
    <row r="10" spans="1:4" x14ac:dyDescent="0.25">
      <c r="A10" s="13" t="s">
        <v>101</v>
      </c>
      <c r="B10" s="35"/>
      <c r="C10" s="37"/>
      <c r="D10" s="35">
        <f>SUM(D5:D9)</f>
        <v>24323.269999999975</v>
      </c>
    </row>
    <row r="13" spans="1:4" x14ac:dyDescent="0.25">
      <c r="C13" s="4">
        <v>0.03</v>
      </c>
      <c r="D13" s="27">
        <f>D10*C13</f>
        <v>729.69809999999927</v>
      </c>
    </row>
    <row r="14" spans="1:4" x14ac:dyDescent="0.25">
      <c r="C14" s="4">
        <v>0.01</v>
      </c>
      <c r="D14" s="27">
        <f>D10*C14</f>
        <v>243.23269999999977</v>
      </c>
    </row>
    <row r="15" spans="1:4" x14ac:dyDescent="0.25">
      <c r="C15" s="4">
        <v>1.2E-2</v>
      </c>
      <c r="D15" s="27">
        <f>D10*C15</f>
        <v>291.8792399999997</v>
      </c>
    </row>
    <row r="16" spans="1:4" x14ac:dyDescent="0.25">
      <c r="C16" s="4">
        <v>6.4999999999999997E-3</v>
      </c>
      <c r="D16" s="27">
        <f>D10*C16</f>
        <v>158.10125499999984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topLeftCell="A4" zoomScale="90" zoomScaleNormal="90" workbookViewId="0">
      <selection activeCell="A6" sqref="A6:D11"/>
    </sheetView>
  </sheetViews>
  <sheetFormatPr defaultRowHeight="15" x14ac:dyDescent="0.25"/>
  <cols>
    <col min="1" max="1" width="174.7109375" customWidth="1"/>
    <col min="2" max="2" width="12" customWidth="1"/>
    <col min="3" max="3" width="11.710937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78</v>
      </c>
      <c r="B5" s="6" t="s">
        <v>11</v>
      </c>
      <c r="C5" s="7" t="s">
        <v>12</v>
      </c>
      <c r="D5" s="8" t="s">
        <v>10</v>
      </c>
    </row>
    <row r="6" spans="1:4" ht="17.25" customHeight="1" x14ac:dyDescent="0.25">
      <c r="A6" s="13" t="s">
        <v>77</v>
      </c>
      <c r="B6" s="36">
        <v>429.27</v>
      </c>
      <c r="C6" s="63">
        <v>4</v>
      </c>
      <c r="D6" s="36">
        <f>B6*C6</f>
        <v>1717.08</v>
      </c>
    </row>
    <row r="7" spans="1:4" ht="15.75" customHeight="1" x14ac:dyDescent="0.25">
      <c r="A7" s="48" t="s">
        <v>6</v>
      </c>
      <c r="B7" s="49">
        <v>220.14</v>
      </c>
      <c r="C7" s="59">
        <v>23</v>
      </c>
      <c r="D7" s="49">
        <f t="shared" ref="D7:D9" si="0">B7*C7</f>
        <v>5063.2199999999993</v>
      </c>
    </row>
    <row r="8" spans="1:4" ht="15.75" customHeight="1" x14ac:dyDescent="0.25">
      <c r="A8" s="13" t="s">
        <v>83</v>
      </c>
      <c r="B8" s="36">
        <v>1596.02</v>
      </c>
      <c r="C8" s="63">
        <v>2</v>
      </c>
      <c r="D8" s="36">
        <f t="shared" si="0"/>
        <v>3192.04</v>
      </c>
    </row>
    <row r="9" spans="1:4" ht="14.25" customHeight="1" x14ac:dyDescent="0.25">
      <c r="A9" s="13" t="s">
        <v>103</v>
      </c>
      <c r="B9" s="36">
        <v>418.27</v>
      </c>
      <c r="C9" s="63">
        <v>12</v>
      </c>
      <c r="D9" s="36">
        <f t="shared" si="0"/>
        <v>5019.24</v>
      </c>
    </row>
    <row r="10" spans="1:4" x14ac:dyDescent="0.25">
      <c r="A10" s="13" t="s">
        <v>129</v>
      </c>
      <c r="B10" s="36"/>
      <c r="C10" s="13"/>
      <c r="D10" s="36"/>
    </row>
    <row r="11" spans="1:4" x14ac:dyDescent="0.25">
      <c r="A11" s="13" t="s">
        <v>101</v>
      </c>
      <c r="B11" s="36"/>
      <c r="C11" s="13"/>
      <c r="D11" s="36">
        <f>SUM(D6:D10)</f>
        <v>14991.58</v>
      </c>
    </row>
    <row r="14" spans="1:4" x14ac:dyDescent="0.25">
      <c r="C14" s="4">
        <v>0.03</v>
      </c>
      <c r="D14" s="27">
        <f>D11*C14</f>
        <v>449.74739999999997</v>
      </c>
    </row>
    <row r="15" spans="1:4" x14ac:dyDescent="0.25">
      <c r="C15" s="4">
        <v>0.01</v>
      </c>
      <c r="D15" s="27">
        <f>D11*C15</f>
        <v>149.91579999999999</v>
      </c>
    </row>
    <row r="16" spans="1:4" x14ac:dyDescent="0.25">
      <c r="C16" s="4">
        <v>1.2E-2</v>
      </c>
      <c r="D16" s="27">
        <f>D11*C16</f>
        <v>179.89896000000002</v>
      </c>
    </row>
    <row r="17" spans="3:4" x14ac:dyDescent="0.25">
      <c r="C17" s="4">
        <v>6.4999999999999997E-3</v>
      </c>
      <c r="D17" s="27">
        <f>D11*C17</f>
        <v>97.445269999999994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topLeftCell="A4" zoomScale="90" zoomScaleNormal="90" workbookViewId="0">
      <selection activeCell="A6" sqref="A6:D11"/>
    </sheetView>
  </sheetViews>
  <sheetFormatPr defaultRowHeight="15" x14ac:dyDescent="0.25"/>
  <cols>
    <col min="1" max="1" width="174.42578125" customWidth="1"/>
    <col min="2" max="2" width="11.42578125" bestFit="1" customWidth="1"/>
    <col min="3" max="3" width="11.710937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82</v>
      </c>
      <c r="B5" s="6" t="s">
        <v>11</v>
      </c>
      <c r="C5" s="7" t="s">
        <v>12</v>
      </c>
      <c r="D5" s="8" t="s">
        <v>10</v>
      </c>
    </row>
    <row r="6" spans="1:4" ht="17.25" customHeight="1" x14ac:dyDescent="0.25">
      <c r="A6" s="13" t="s">
        <v>80</v>
      </c>
      <c r="B6" s="53">
        <v>319.20249999999999</v>
      </c>
      <c r="C6" s="61">
        <v>8</v>
      </c>
      <c r="D6" s="35">
        <f>B6*C6</f>
        <v>2553.62</v>
      </c>
    </row>
    <row r="7" spans="1:4" ht="14.25" customHeight="1" x14ac:dyDescent="0.25">
      <c r="A7" s="13" t="s">
        <v>6</v>
      </c>
      <c r="B7" s="53">
        <v>159.60142857142901</v>
      </c>
      <c r="C7" s="61">
        <v>56</v>
      </c>
      <c r="D7" s="35">
        <f t="shared" ref="D7:D9" si="0">B7*C7</f>
        <v>8937.6800000000239</v>
      </c>
    </row>
    <row r="8" spans="1:4" ht="15.75" customHeight="1" x14ac:dyDescent="0.25">
      <c r="A8" s="13" t="s">
        <v>81</v>
      </c>
      <c r="B8" s="53">
        <v>1596.0150000000001</v>
      </c>
      <c r="C8" s="66">
        <v>4</v>
      </c>
      <c r="D8" s="35">
        <f t="shared" si="0"/>
        <v>6384.06</v>
      </c>
    </row>
    <row r="9" spans="1:4" ht="14.25" customHeight="1" x14ac:dyDescent="0.25">
      <c r="A9" s="13" t="s">
        <v>79</v>
      </c>
      <c r="B9" s="53">
        <v>269.56352941176499</v>
      </c>
      <c r="C9" s="61">
        <v>51</v>
      </c>
      <c r="D9" s="35">
        <f t="shared" si="0"/>
        <v>13747.740000000014</v>
      </c>
    </row>
    <row r="10" spans="1:4" x14ac:dyDescent="0.25">
      <c r="A10" s="13" t="s">
        <v>130</v>
      </c>
      <c r="B10" s="37"/>
      <c r="C10" s="37"/>
      <c r="D10" s="35"/>
    </row>
    <row r="11" spans="1:4" x14ac:dyDescent="0.25">
      <c r="A11" s="13" t="s">
        <v>101</v>
      </c>
      <c r="B11" s="37"/>
      <c r="C11" s="37"/>
      <c r="D11" s="35">
        <f>SUM(D6:D10)</f>
        <v>31623.100000000042</v>
      </c>
    </row>
    <row r="14" spans="1:4" x14ac:dyDescent="0.25">
      <c r="C14" s="4">
        <v>0.03</v>
      </c>
      <c r="D14" s="27">
        <f>D11*C14</f>
        <v>948.69300000000123</v>
      </c>
    </row>
    <row r="15" spans="1:4" x14ac:dyDescent="0.25">
      <c r="C15" s="4">
        <v>0.01</v>
      </c>
      <c r="D15" s="27">
        <f>D11*C15</f>
        <v>316.23100000000045</v>
      </c>
    </row>
    <row r="16" spans="1:4" x14ac:dyDescent="0.25">
      <c r="C16" s="4">
        <v>1.2E-2</v>
      </c>
      <c r="D16" s="27">
        <f>D11*C16</f>
        <v>379.47720000000049</v>
      </c>
    </row>
    <row r="17" spans="3:4" x14ac:dyDescent="0.25">
      <c r="C17" s="4">
        <v>6.4999999999999997E-3</v>
      </c>
      <c r="D17" s="27">
        <f>D11*C17</f>
        <v>205.55015000000026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80" zoomScaleNormal="80" workbookViewId="0">
      <selection activeCell="A14" sqref="A14"/>
    </sheetView>
  </sheetViews>
  <sheetFormatPr defaultRowHeight="15" x14ac:dyDescent="0.25"/>
  <cols>
    <col min="1" max="1" width="196.42578125" customWidth="1"/>
    <col min="2" max="2" width="14.28515625" bestFit="1" customWidth="1"/>
    <col min="3" max="3" width="12.28515625" customWidth="1"/>
    <col min="4" max="4" width="14.28515625" bestFit="1" customWidth="1"/>
    <col min="7" max="7" width="11.28515625" customWidth="1"/>
  </cols>
  <sheetData>
    <row r="1" spans="1:7" x14ac:dyDescent="0.25">
      <c r="A1" s="2" t="s">
        <v>4</v>
      </c>
    </row>
    <row r="3" spans="1:7" x14ac:dyDescent="0.25">
      <c r="A3" s="1" t="s">
        <v>16</v>
      </c>
      <c r="B3" s="6" t="s">
        <v>11</v>
      </c>
      <c r="C3" s="7" t="s">
        <v>12</v>
      </c>
      <c r="D3" s="8" t="s">
        <v>10</v>
      </c>
    </row>
    <row r="4" spans="1:7" ht="18.75" x14ac:dyDescent="0.25">
      <c r="A4" s="1" t="s">
        <v>13</v>
      </c>
      <c r="B4" s="53">
        <v>440.28</v>
      </c>
      <c r="C4" s="63">
        <v>2</v>
      </c>
      <c r="D4" s="22">
        <f>B4*C4</f>
        <v>880.56</v>
      </c>
      <c r="F4" s="34">
        <v>0.03</v>
      </c>
      <c r="G4" s="27">
        <f>D9*F4</f>
        <v>425.97089999999997</v>
      </c>
    </row>
    <row r="5" spans="1:7" ht="18.75" x14ac:dyDescent="0.25">
      <c r="A5" s="1" t="s">
        <v>6</v>
      </c>
      <c r="B5" s="53">
        <v>165.10499999999999</v>
      </c>
      <c r="C5" s="63">
        <v>14</v>
      </c>
      <c r="D5" s="22">
        <f t="shared" ref="D5:D7" si="0">B5*C5</f>
        <v>2311.4699999999998</v>
      </c>
      <c r="F5" s="34">
        <v>0.01</v>
      </c>
      <c r="G5" s="27">
        <f>D9*F5</f>
        <v>141.99029999999999</v>
      </c>
    </row>
    <row r="6" spans="1:7" ht="18.75" x14ac:dyDescent="0.25">
      <c r="A6" s="1" t="s">
        <v>14</v>
      </c>
      <c r="B6" s="53">
        <v>1651.05</v>
      </c>
      <c r="C6" s="63">
        <v>2</v>
      </c>
      <c r="D6" s="22">
        <f t="shared" si="0"/>
        <v>3302.1</v>
      </c>
      <c r="F6" s="34">
        <v>1.2E-2</v>
      </c>
      <c r="G6" s="27">
        <f>D9*F6</f>
        <v>170.38835999999998</v>
      </c>
    </row>
    <row r="7" spans="1:7" ht="18.75" x14ac:dyDescent="0.25">
      <c r="A7" s="1" t="s">
        <v>15</v>
      </c>
      <c r="B7" s="53">
        <v>385.245</v>
      </c>
      <c r="C7" s="63">
        <v>20</v>
      </c>
      <c r="D7" s="22">
        <f t="shared" si="0"/>
        <v>7704.9</v>
      </c>
      <c r="F7" s="34">
        <v>6.4999999999999997E-3</v>
      </c>
      <c r="G7" s="27">
        <f>D9*F7</f>
        <v>92.293694999999985</v>
      </c>
    </row>
    <row r="8" spans="1:7" x14ac:dyDescent="0.25">
      <c r="A8" s="1" t="s">
        <v>113</v>
      </c>
      <c r="B8" s="18"/>
      <c r="C8" s="47"/>
      <c r="D8" s="22"/>
    </row>
    <row r="9" spans="1:7" x14ac:dyDescent="0.25">
      <c r="A9" s="1" t="s">
        <v>101</v>
      </c>
      <c r="B9" s="18"/>
      <c r="C9" s="18"/>
      <c r="D9" s="22">
        <f>SUM(D4:D8)</f>
        <v>14199.029999999999</v>
      </c>
    </row>
    <row r="12" spans="1:7" x14ac:dyDescent="0.25">
      <c r="B12" s="52"/>
    </row>
    <row r="13" spans="1:7" x14ac:dyDescent="0.25">
      <c r="B13" s="52"/>
    </row>
    <row r="14" spans="1:7" x14ac:dyDescent="0.25">
      <c r="B14" s="52"/>
    </row>
    <row r="15" spans="1:7" x14ac:dyDescent="0.25">
      <c r="B15" s="52"/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6" sqref="A6:D11"/>
    </sheetView>
  </sheetViews>
  <sheetFormatPr defaultRowHeight="15" x14ac:dyDescent="0.25"/>
  <cols>
    <col min="1" max="1" width="175.85546875" customWidth="1"/>
    <col min="2" max="2" width="11.42578125" bestFit="1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100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3" t="s">
        <v>85</v>
      </c>
      <c r="B6" s="53">
        <v>429.27499999999998</v>
      </c>
      <c r="C6" s="63">
        <v>2</v>
      </c>
      <c r="D6" s="36">
        <f>B6*C6</f>
        <v>858.55</v>
      </c>
    </row>
    <row r="7" spans="1:4" ht="14.25" customHeight="1" x14ac:dyDescent="0.25">
      <c r="A7" s="13" t="s">
        <v>6</v>
      </c>
      <c r="B7" s="53">
        <v>209.13285714285701</v>
      </c>
      <c r="C7" s="63">
        <v>14</v>
      </c>
      <c r="D7" s="36">
        <f t="shared" ref="D7:D9" si="0">B7*C7</f>
        <v>2927.8599999999979</v>
      </c>
    </row>
    <row r="8" spans="1:4" ht="13.5" customHeight="1" x14ac:dyDescent="0.25">
      <c r="A8" s="13" t="s">
        <v>86</v>
      </c>
      <c r="B8" s="53">
        <v>1651.05</v>
      </c>
      <c r="C8" s="63">
        <v>2</v>
      </c>
      <c r="D8" s="36">
        <f t="shared" si="0"/>
        <v>3302.1</v>
      </c>
    </row>
    <row r="9" spans="1:4" ht="13.5" customHeight="1" x14ac:dyDescent="0.25">
      <c r="A9" s="13" t="s">
        <v>84</v>
      </c>
      <c r="B9" s="53">
        <v>390.43428571428598</v>
      </c>
      <c r="C9" s="63">
        <v>14</v>
      </c>
      <c r="D9" s="36">
        <f t="shared" si="0"/>
        <v>5466.0800000000036</v>
      </c>
    </row>
    <row r="10" spans="1:4" x14ac:dyDescent="0.25">
      <c r="A10" s="13" t="s">
        <v>131</v>
      </c>
      <c r="B10" s="13"/>
      <c r="C10" s="13"/>
      <c r="D10" s="36"/>
    </row>
    <row r="11" spans="1:4" x14ac:dyDescent="0.25">
      <c r="A11" s="13" t="s">
        <v>101</v>
      </c>
      <c r="B11" s="13"/>
      <c r="C11" s="13"/>
      <c r="D11" s="36">
        <f>SUM(D6:D10)</f>
        <v>12554.590000000002</v>
      </c>
    </row>
    <row r="14" spans="1:4" x14ac:dyDescent="0.25">
      <c r="B14" s="4">
        <v>0.03</v>
      </c>
      <c r="C14" s="27">
        <f>D11*B14</f>
        <v>376.63770000000005</v>
      </c>
    </row>
    <row r="15" spans="1:4" x14ac:dyDescent="0.25">
      <c r="B15" s="4">
        <v>0.01</v>
      </c>
      <c r="C15" s="27">
        <f>D11*B15</f>
        <v>125.54590000000002</v>
      </c>
    </row>
    <row r="16" spans="1:4" x14ac:dyDescent="0.25">
      <c r="B16" s="4">
        <v>1.2E-2</v>
      </c>
      <c r="C16" s="27">
        <f>D11*B16</f>
        <v>150.65508000000003</v>
      </c>
    </row>
    <row r="17" spans="2:3" x14ac:dyDescent="0.25">
      <c r="B17" s="4">
        <v>6.4999999999999997E-3</v>
      </c>
      <c r="C17" s="27">
        <f>D11*B17</f>
        <v>81.604835000000008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18" sqref="A18"/>
    </sheetView>
  </sheetViews>
  <sheetFormatPr defaultRowHeight="15" x14ac:dyDescent="0.25"/>
  <cols>
    <col min="1" max="1" width="175.5703125" customWidth="1"/>
    <col min="2" max="2" width="12.140625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89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3" t="s">
        <v>88</v>
      </c>
      <c r="B6" s="57">
        <v>319.20499999999998</v>
      </c>
      <c r="C6" s="61">
        <v>2</v>
      </c>
      <c r="D6" s="33">
        <f>B6*C6</f>
        <v>638.41</v>
      </c>
    </row>
    <row r="7" spans="1:4" ht="14.25" customHeight="1" x14ac:dyDescent="0.25">
      <c r="A7" s="13" t="s">
        <v>6</v>
      </c>
      <c r="B7" s="57">
        <v>231.147142857143</v>
      </c>
      <c r="C7" s="61">
        <v>14</v>
      </c>
      <c r="D7" s="33">
        <f t="shared" ref="D7:D9" si="0">B7*C7</f>
        <v>3236.0600000000018</v>
      </c>
    </row>
    <row r="8" spans="1:4" ht="16.5" customHeight="1" x14ac:dyDescent="0.25">
      <c r="A8" s="13" t="s">
        <v>90</v>
      </c>
      <c r="B8" s="57">
        <v>1100.7</v>
      </c>
      <c r="C8" s="61">
        <v>2</v>
      </c>
      <c r="D8" s="33">
        <f t="shared" si="0"/>
        <v>2201.4</v>
      </c>
    </row>
    <row r="9" spans="1:4" ht="15" customHeight="1" x14ac:dyDescent="0.25">
      <c r="A9" s="13" t="s">
        <v>87</v>
      </c>
      <c r="B9" s="57">
        <v>343.41874999999999</v>
      </c>
      <c r="C9" s="61">
        <v>8</v>
      </c>
      <c r="D9" s="33">
        <f t="shared" si="0"/>
        <v>2747.35</v>
      </c>
    </row>
    <row r="10" spans="1:4" ht="15.75" customHeight="1" x14ac:dyDescent="0.25">
      <c r="A10" s="13" t="s">
        <v>132</v>
      </c>
      <c r="B10" s="33"/>
      <c r="C10" s="38"/>
      <c r="D10" s="33"/>
    </row>
    <row r="11" spans="1:4" x14ac:dyDescent="0.25">
      <c r="A11" s="13" t="s">
        <v>101</v>
      </c>
      <c r="B11" s="39"/>
      <c r="C11" s="39"/>
      <c r="D11" s="33">
        <f>SUM(D6:D10)</f>
        <v>8823.2200000000012</v>
      </c>
    </row>
    <row r="13" spans="1:4" ht="18" x14ac:dyDescent="0.25">
      <c r="B13" s="55"/>
    </row>
    <row r="14" spans="1:4" ht="18" x14ac:dyDescent="0.25">
      <c r="B14" s="55"/>
      <c r="C14" s="4">
        <v>0.03</v>
      </c>
      <c r="D14" s="27">
        <f>D11*C14</f>
        <v>264.69660000000005</v>
      </c>
    </row>
    <row r="15" spans="1:4" ht="18" x14ac:dyDescent="0.25">
      <c r="B15" s="55"/>
      <c r="C15" s="4">
        <v>0.01</v>
      </c>
      <c r="D15" s="27">
        <f>D11*C15</f>
        <v>88.23220000000002</v>
      </c>
    </row>
    <row r="16" spans="1:4" ht="18" x14ac:dyDescent="0.25">
      <c r="B16" s="55"/>
      <c r="C16" s="4">
        <v>1.2E-2</v>
      </c>
      <c r="D16" s="27">
        <f>D11*C16</f>
        <v>105.87864000000002</v>
      </c>
    </row>
    <row r="17" spans="2:4" x14ac:dyDescent="0.25">
      <c r="B17" s="56"/>
      <c r="C17" s="4">
        <v>6.4999999999999997E-3</v>
      </c>
      <c r="D17" s="27">
        <f>D11*C17</f>
        <v>57.350930000000005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K7" sqref="K7"/>
    </sheetView>
  </sheetViews>
  <sheetFormatPr defaultRowHeight="15" x14ac:dyDescent="0.25"/>
  <cols>
    <col min="1" max="1" width="12.85546875" customWidth="1"/>
    <col min="2" max="2" width="15.28515625" customWidth="1"/>
    <col min="3" max="3" width="13.28515625" customWidth="1"/>
    <col min="4" max="4" width="14.28515625" customWidth="1"/>
    <col min="5" max="5" width="16.28515625" customWidth="1"/>
    <col min="6" max="6" width="15.5703125" customWidth="1"/>
  </cols>
  <sheetData>
    <row r="1" spans="1:5" x14ac:dyDescent="0.25">
      <c r="A1" s="25" t="s">
        <v>93</v>
      </c>
      <c r="B1" s="25" t="s">
        <v>94</v>
      </c>
      <c r="C1" s="40" t="s">
        <v>102</v>
      </c>
      <c r="D1" s="24" t="s">
        <v>106</v>
      </c>
      <c r="E1" s="24" t="s">
        <v>109</v>
      </c>
    </row>
    <row r="2" spans="1:5" x14ac:dyDescent="0.25">
      <c r="A2" s="16" t="s">
        <v>95</v>
      </c>
      <c r="B2" s="17">
        <f>'Pirassununga-SP'!D13</f>
        <v>15354.769999999997</v>
      </c>
      <c r="C2" s="24">
        <v>1303</v>
      </c>
      <c r="D2" s="44">
        <v>45106</v>
      </c>
      <c r="E2" s="44">
        <v>45136</v>
      </c>
    </row>
    <row r="3" spans="1:5" x14ac:dyDescent="0.25">
      <c r="A3" s="24" t="s">
        <v>16</v>
      </c>
      <c r="B3" s="21">
        <f>'Guaratinguetá-SP'!D9</f>
        <v>14199.029999999999</v>
      </c>
      <c r="C3" s="24">
        <v>1304</v>
      </c>
    </row>
    <row r="4" spans="1:5" x14ac:dyDescent="0.25">
      <c r="A4" s="26" t="s">
        <v>20</v>
      </c>
      <c r="B4" s="14">
        <f>'São José dos Campos-SP'!D11</f>
        <v>12768.120000000003</v>
      </c>
      <c r="C4" s="24">
        <v>1305</v>
      </c>
    </row>
    <row r="5" spans="1:5" x14ac:dyDescent="0.25">
      <c r="A5" s="24" t="s">
        <v>24</v>
      </c>
      <c r="B5" s="21">
        <f>'Barbacena-MG'!D11</f>
        <v>11777.489999999998</v>
      </c>
      <c r="C5" s="24">
        <v>1306</v>
      </c>
    </row>
    <row r="6" spans="1:5" x14ac:dyDescent="0.25">
      <c r="A6" s="24" t="s">
        <v>27</v>
      </c>
      <c r="B6" s="21">
        <f>'Lagoa Santa-LS'!D11</f>
        <v>18161.510000000002</v>
      </c>
      <c r="C6" s="24">
        <v>1307</v>
      </c>
    </row>
    <row r="7" spans="1:5" x14ac:dyDescent="0.25">
      <c r="A7" s="24" t="s">
        <v>29</v>
      </c>
      <c r="B7" s="14">
        <f>'Santa Maria-RS'!D11</f>
        <v>12241.35</v>
      </c>
      <c r="C7" s="24">
        <v>1308</v>
      </c>
    </row>
    <row r="8" spans="1:5" x14ac:dyDescent="0.25">
      <c r="A8" s="24" t="s">
        <v>33</v>
      </c>
      <c r="B8" s="21">
        <f>'Canoas-RS'!D10</f>
        <v>19768.570000000022</v>
      </c>
      <c r="C8" s="24">
        <v>1309</v>
      </c>
    </row>
    <row r="9" spans="1:5" x14ac:dyDescent="0.25">
      <c r="A9" s="24" t="s">
        <v>40</v>
      </c>
      <c r="B9" s="21">
        <f>'Florianópolis-SC'!D10</f>
        <v>9994.3500000000022</v>
      </c>
      <c r="C9" s="24">
        <v>1310</v>
      </c>
    </row>
    <row r="10" spans="1:5" x14ac:dyDescent="0.25">
      <c r="A10" s="24" t="s">
        <v>44</v>
      </c>
      <c r="B10" s="21">
        <f>'Curitiba-PR'!D10</f>
        <v>10500.68</v>
      </c>
      <c r="C10" s="24">
        <v>1311</v>
      </c>
    </row>
    <row r="11" spans="1:5" x14ac:dyDescent="0.25">
      <c r="A11" s="24" t="s">
        <v>48</v>
      </c>
      <c r="B11" s="14">
        <f>'Belém-PA'!D11</f>
        <v>21265.519999999986</v>
      </c>
      <c r="C11" s="24">
        <v>1312</v>
      </c>
    </row>
    <row r="12" spans="1:5" x14ac:dyDescent="0.25">
      <c r="A12" s="24" t="s">
        <v>52</v>
      </c>
      <c r="B12" s="21">
        <f>'Manaus-AM'!D10</f>
        <v>27583.545000000002</v>
      </c>
      <c r="C12" s="24">
        <v>1313</v>
      </c>
    </row>
    <row r="13" spans="1:5" x14ac:dyDescent="0.25">
      <c r="A13" s="24" t="s">
        <v>55</v>
      </c>
      <c r="B13" s="21">
        <f>'Boa Vista-RR'!D10</f>
        <v>15464.834999999999</v>
      </c>
      <c r="C13" s="24">
        <v>1314</v>
      </c>
    </row>
    <row r="14" spans="1:5" x14ac:dyDescent="0.25">
      <c r="A14" s="24" t="s">
        <v>58</v>
      </c>
      <c r="B14" s="21">
        <f>'Porto Velho-RO'!D10</f>
        <v>14815.419999999998</v>
      </c>
      <c r="C14" s="24">
        <v>1315</v>
      </c>
    </row>
    <row r="15" spans="1:5" x14ac:dyDescent="0.25">
      <c r="A15" s="24" t="s">
        <v>63</v>
      </c>
      <c r="B15" s="21">
        <f>'Alcântara e São Luís-MA'!D10</f>
        <v>13769.760000000002</v>
      </c>
      <c r="C15" s="24">
        <v>1316</v>
      </c>
    </row>
    <row r="16" spans="1:5" x14ac:dyDescent="0.25">
      <c r="A16" s="24" t="s">
        <v>67</v>
      </c>
      <c r="B16" s="21">
        <f>'Fortaleza-CE'!D10</f>
        <v>11733.46</v>
      </c>
      <c r="C16" s="24">
        <v>1317</v>
      </c>
    </row>
    <row r="17" spans="1:6" x14ac:dyDescent="0.25">
      <c r="A17" s="24" t="s">
        <v>69</v>
      </c>
      <c r="B17" s="21">
        <f>'Natal-RN'!D10</f>
        <v>17886.379999999997</v>
      </c>
      <c r="C17" s="24">
        <v>1318</v>
      </c>
    </row>
    <row r="18" spans="1:6" x14ac:dyDescent="0.25">
      <c r="A18" s="24" t="s">
        <v>97</v>
      </c>
      <c r="B18" s="21">
        <f>'Recife-PE'!D10</f>
        <v>24323.269999999975</v>
      </c>
      <c r="C18" s="24">
        <v>1319</v>
      </c>
    </row>
    <row r="19" spans="1:6" x14ac:dyDescent="0.25">
      <c r="A19" s="24" t="s">
        <v>78</v>
      </c>
      <c r="B19" s="21">
        <f>'Salvador-BA'!D11</f>
        <v>14991.58</v>
      </c>
      <c r="C19" s="24">
        <v>1320</v>
      </c>
    </row>
    <row r="20" spans="1:6" x14ac:dyDescent="0.25">
      <c r="A20" s="24" t="s">
        <v>82</v>
      </c>
      <c r="B20" s="21">
        <f>'Brasília-DF'!D11</f>
        <v>31623.100000000042</v>
      </c>
      <c r="C20" s="24">
        <v>1321</v>
      </c>
    </row>
    <row r="21" spans="1:6" x14ac:dyDescent="0.25">
      <c r="A21" s="24" t="s">
        <v>99</v>
      </c>
      <c r="B21" s="21">
        <f>'Anápolis-GO'!D11</f>
        <v>12554.590000000002</v>
      </c>
      <c r="C21" s="24">
        <v>1322</v>
      </c>
    </row>
    <row r="22" spans="1:6" x14ac:dyDescent="0.25">
      <c r="A22" s="24" t="s">
        <v>98</v>
      </c>
      <c r="B22" s="21">
        <f>'Campo Grande-MS'!D11</f>
        <v>8823.2200000000012</v>
      </c>
      <c r="C22" s="24">
        <v>1323</v>
      </c>
    </row>
    <row r="23" spans="1:6" x14ac:dyDescent="0.25">
      <c r="A23" s="24"/>
      <c r="B23" s="21"/>
      <c r="C23" s="1"/>
      <c r="E23" s="1" t="s">
        <v>110</v>
      </c>
    </row>
    <row r="24" spans="1:6" ht="14.25" customHeight="1" x14ac:dyDescent="0.25">
      <c r="A24" s="24" t="s">
        <v>96</v>
      </c>
      <c r="B24" s="28">
        <f>SUM(B2:B23)</f>
        <v>339600.55000000005</v>
      </c>
      <c r="C24" s="1"/>
      <c r="D24" s="43"/>
      <c r="E24" s="58" t="s">
        <v>111</v>
      </c>
      <c r="F24" s="2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80" zoomScaleNormal="80" workbookViewId="0">
      <selection activeCell="A6" sqref="A6:D11"/>
    </sheetView>
  </sheetViews>
  <sheetFormatPr defaultRowHeight="15" x14ac:dyDescent="0.25"/>
  <cols>
    <col min="1" max="1" width="195.5703125" customWidth="1"/>
    <col min="2" max="2" width="15" customWidth="1"/>
    <col min="3" max="3" width="12.5703125" customWidth="1"/>
    <col min="4" max="4" width="14.28515625" bestFit="1" customWidth="1"/>
    <col min="7" max="7" width="11.42578125" bestFit="1" customWidth="1"/>
  </cols>
  <sheetData>
    <row r="1" spans="1:7" x14ac:dyDescent="0.25">
      <c r="A1" s="2" t="s">
        <v>4</v>
      </c>
    </row>
    <row r="5" spans="1:7" x14ac:dyDescent="0.25">
      <c r="A5" s="1" t="s">
        <v>20</v>
      </c>
      <c r="B5" s="6" t="s">
        <v>11</v>
      </c>
      <c r="C5" s="7" t="s">
        <v>12</v>
      </c>
      <c r="D5" s="8" t="s">
        <v>10</v>
      </c>
      <c r="F5" s="4">
        <v>0.03</v>
      </c>
      <c r="G5" s="29">
        <f>D11*F5</f>
        <v>383.04360000000008</v>
      </c>
    </row>
    <row r="6" spans="1:7" ht="18.75" x14ac:dyDescent="0.25">
      <c r="A6" s="1" t="s">
        <v>17</v>
      </c>
      <c r="B6" s="53">
        <v>440.28</v>
      </c>
      <c r="C6" s="62">
        <v>2</v>
      </c>
      <c r="D6" s="22">
        <f>B6*C6</f>
        <v>880.56</v>
      </c>
      <c r="F6" s="4">
        <v>0.01</v>
      </c>
      <c r="G6" s="29">
        <f>D11*F6</f>
        <v>127.68120000000003</v>
      </c>
    </row>
    <row r="7" spans="1:7" ht="18.75" x14ac:dyDescent="0.25">
      <c r="A7" s="1" t="s">
        <v>6</v>
      </c>
      <c r="B7" s="53">
        <v>117.93214285714301</v>
      </c>
      <c r="C7" s="62">
        <v>14</v>
      </c>
      <c r="D7" s="33">
        <f>B7*C7</f>
        <v>1651.050000000002</v>
      </c>
      <c r="F7" s="4">
        <v>1.2E-2</v>
      </c>
      <c r="G7" s="29">
        <f>D11*F7</f>
        <v>153.21744000000004</v>
      </c>
    </row>
    <row r="8" spans="1:7" ht="18.75" x14ac:dyDescent="0.25">
      <c r="A8" s="1" t="s">
        <v>18</v>
      </c>
      <c r="B8" s="53">
        <v>1651.05</v>
      </c>
      <c r="C8" s="62">
        <v>2</v>
      </c>
      <c r="D8" s="22">
        <f t="shared" ref="D8:D9" si="0">B8*C8</f>
        <v>3302.1</v>
      </c>
      <c r="F8" s="4">
        <v>6.4999999999999997E-3</v>
      </c>
      <c r="G8" s="29">
        <f>D11*F8</f>
        <v>82.99278000000001</v>
      </c>
    </row>
    <row r="9" spans="1:7" ht="18.75" x14ac:dyDescent="0.25">
      <c r="A9" s="1" t="s">
        <v>19</v>
      </c>
      <c r="B9" s="53">
        <v>385.245</v>
      </c>
      <c r="C9" s="62">
        <v>18</v>
      </c>
      <c r="D9" s="22">
        <f t="shared" si="0"/>
        <v>6934.41</v>
      </c>
    </row>
    <row r="10" spans="1:7" x14ac:dyDescent="0.25">
      <c r="A10" s="1" t="s">
        <v>114</v>
      </c>
      <c r="B10" s="19"/>
      <c r="C10" s="19"/>
      <c r="D10" s="22"/>
    </row>
    <row r="11" spans="1:7" x14ac:dyDescent="0.25">
      <c r="A11" s="1" t="s">
        <v>101</v>
      </c>
      <c r="B11" s="19"/>
      <c r="C11" s="19"/>
      <c r="D11" s="22">
        <f>SUM(D6:D10)</f>
        <v>12768.120000000003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6" sqref="A6:D11"/>
    </sheetView>
  </sheetViews>
  <sheetFormatPr defaultRowHeight="15" x14ac:dyDescent="0.25"/>
  <cols>
    <col min="1" max="1" width="174.140625" customWidth="1"/>
    <col min="2" max="2" width="12.5703125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24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21</v>
      </c>
      <c r="B6" s="53">
        <v>440.28</v>
      </c>
      <c r="C6" s="60">
        <v>2</v>
      </c>
      <c r="D6" s="20">
        <f>B6*C6</f>
        <v>880.56</v>
      </c>
    </row>
    <row r="7" spans="1:4" ht="16.5" customHeight="1" x14ac:dyDescent="0.25">
      <c r="A7" s="1" t="s">
        <v>6</v>
      </c>
      <c r="B7" s="53">
        <v>165.10499999999999</v>
      </c>
      <c r="C7" s="60">
        <v>14</v>
      </c>
      <c r="D7" s="20">
        <f t="shared" ref="D7:D9" si="0">B7*C7</f>
        <v>2311.4699999999998</v>
      </c>
    </row>
    <row r="8" spans="1:4" ht="17.25" customHeight="1" x14ac:dyDescent="0.25">
      <c r="A8" s="1" t="s">
        <v>22</v>
      </c>
      <c r="B8" s="53">
        <v>1651.05</v>
      </c>
      <c r="C8" s="60">
        <v>2</v>
      </c>
      <c r="D8" s="20">
        <f t="shared" si="0"/>
        <v>3302.1</v>
      </c>
    </row>
    <row r="9" spans="1:4" ht="17.25" customHeight="1" x14ac:dyDescent="0.25">
      <c r="A9" s="1" t="s">
        <v>23</v>
      </c>
      <c r="B9" s="53">
        <v>440.28</v>
      </c>
      <c r="C9" s="60">
        <v>12</v>
      </c>
      <c r="D9" s="20">
        <f t="shared" si="0"/>
        <v>5283.36</v>
      </c>
    </row>
    <row r="10" spans="1:4" x14ac:dyDescent="0.25">
      <c r="A10" s="1" t="s">
        <v>115</v>
      </c>
      <c r="B10" s="20"/>
      <c r="C10" s="1"/>
      <c r="D10" s="20"/>
    </row>
    <row r="11" spans="1:4" x14ac:dyDescent="0.25">
      <c r="A11" s="1" t="s">
        <v>101</v>
      </c>
      <c r="B11" s="20"/>
      <c r="C11" s="1"/>
      <c r="D11" s="20">
        <f>SUM(D6:D10)</f>
        <v>11777.489999999998</v>
      </c>
    </row>
    <row r="14" spans="1:4" x14ac:dyDescent="0.25">
      <c r="C14" s="4">
        <v>0.03</v>
      </c>
      <c r="D14" s="27">
        <f>D11*C14</f>
        <v>353.32469999999995</v>
      </c>
    </row>
    <row r="15" spans="1:4" x14ac:dyDescent="0.25">
      <c r="C15" s="4">
        <v>0.01</v>
      </c>
      <c r="D15" s="27">
        <f>D11*C15</f>
        <v>117.77489999999999</v>
      </c>
    </row>
    <row r="16" spans="1:4" x14ac:dyDescent="0.25">
      <c r="C16" s="4">
        <v>1.2E-2</v>
      </c>
      <c r="D16" s="27">
        <f>D11*C16</f>
        <v>141.32987999999997</v>
      </c>
    </row>
    <row r="17" spans="3:4" x14ac:dyDescent="0.25">
      <c r="C17" s="4">
        <v>6.4999999999999997E-3</v>
      </c>
      <c r="D17" s="27">
        <f>D11*C17</f>
        <v>76.553684999999987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18" sqref="A18"/>
    </sheetView>
  </sheetViews>
  <sheetFormatPr defaultRowHeight="15" x14ac:dyDescent="0.25"/>
  <cols>
    <col min="1" max="1" width="174.28515625" customWidth="1"/>
    <col min="2" max="2" width="11.28515625" customWidth="1"/>
    <col min="3" max="3" width="12.140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27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26</v>
      </c>
      <c r="B6" s="53">
        <v>220.14</v>
      </c>
      <c r="C6" s="42">
        <v>6</v>
      </c>
      <c r="D6" s="23">
        <f>B6*C6</f>
        <v>1320.84</v>
      </c>
    </row>
    <row r="7" spans="1:4" ht="18.75" x14ac:dyDescent="0.25">
      <c r="A7" s="1" t="s">
        <v>6</v>
      </c>
      <c r="B7" s="53">
        <v>165.10499999999999</v>
      </c>
      <c r="C7" s="42">
        <v>42</v>
      </c>
      <c r="D7" s="23">
        <f t="shared" ref="D7:D9" si="0">B7*C7</f>
        <v>6934.41</v>
      </c>
    </row>
    <row r="8" spans="1:4" ht="18.75" x14ac:dyDescent="0.25">
      <c r="A8" s="1" t="s">
        <v>28</v>
      </c>
      <c r="B8" s="53">
        <v>1651.05</v>
      </c>
      <c r="C8" s="42">
        <v>2</v>
      </c>
      <c r="D8" s="23">
        <f t="shared" si="0"/>
        <v>3302.1</v>
      </c>
    </row>
    <row r="9" spans="1:4" ht="18.75" x14ac:dyDescent="0.25">
      <c r="A9" s="1" t="s">
        <v>25</v>
      </c>
      <c r="B9" s="53">
        <v>412.76</v>
      </c>
      <c r="C9" s="42">
        <v>16</v>
      </c>
      <c r="D9" s="23">
        <f t="shared" si="0"/>
        <v>6604.16</v>
      </c>
    </row>
    <row r="10" spans="1:4" x14ac:dyDescent="0.25">
      <c r="A10" s="1" t="s">
        <v>116</v>
      </c>
      <c r="B10" s="23"/>
      <c r="C10" s="18"/>
      <c r="D10" s="18"/>
    </row>
    <row r="11" spans="1:4" x14ac:dyDescent="0.25">
      <c r="A11" s="1" t="s">
        <v>101</v>
      </c>
      <c r="B11" s="18"/>
      <c r="C11" s="18"/>
      <c r="D11" s="23">
        <f>SUM(D6:D10)</f>
        <v>18161.510000000002</v>
      </c>
    </row>
    <row r="14" spans="1:4" x14ac:dyDescent="0.25">
      <c r="C14" s="4">
        <v>0.03</v>
      </c>
      <c r="D14" s="27">
        <f>D11*C14</f>
        <v>544.84530000000007</v>
      </c>
    </row>
    <row r="15" spans="1:4" x14ac:dyDescent="0.25">
      <c r="C15" s="4">
        <v>0.01</v>
      </c>
      <c r="D15" s="27">
        <f>D11*C15</f>
        <v>181.61510000000001</v>
      </c>
    </row>
    <row r="16" spans="1:4" x14ac:dyDescent="0.25">
      <c r="C16" s="4">
        <v>1.2E-2</v>
      </c>
      <c r="D16" s="27">
        <f>D11*C16</f>
        <v>217.93812000000003</v>
      </c>
    </row>
    <row r="17" spans="3:4" x14ac:dyDescent="0.25">
      <c r="C17" s="4">
        <v>6.4999999999999997E-3</v>
      </c>
      <c r="D17" s="27">
        <f>D11*C17</f>
        <v>118.04981500000001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topLeftCell="A2" zoomScale="80" zoomScaleNormal="80" workbookViewId="0">
      <selection activeCell="A6" sqref="A6:D11"/>
    </sheetView>
  </sheetViews>
  <sheetFormatPr defaultRowHeight="15" x14ac:dyDescent="0.25"/>
  <cols>
    <col min="1" max="1" width="195.7109375" customWidth="1"/>
    <col min="2" max="2" width="14.28515625" bestFit="1" customWidth="1"/>
    <col min="3" max="3" width="12.28515625" bestFit="1" customWidth="1"/>
    <col min="4" max="4" width="12.7109375" bestFit="1" customWidth="1"/>
  </cols>
  <sheetData>
    <row r="2" spans="1:4" x14ac:dyDescent="0.25">
      <c r="A2" s="2" t="s">
        <v>4</v>
      </c>
    </row>
    <row r="5" spans="1:4" x14ac:dyDescent="0.25">
      <c r="A5" s="1" t="s">
        <v>29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31</v>
      </c>
      <c r="B6" s="53">
        <v>434.77499999999998</v>
      </c>
      <c r="C6" s="60">
        <v>2</v>
      </c>
      <c r="D6" s="20">
        <f>B6*C6</f>
        <v>869.55</v>
      </c>
    </row>
    <row r="7" spans="1:4" ht="18.75" x14ac:dyDescent="0.25">
      <c r="A7" s="1" t="s">
        <v>6</v>
      </c>
      <c r="B7" s="53">
        <v>268.88499999999999</v>
      </c>
      <c r="C7" s="65">
        <v>12</v>
      </c>
      <c r="D7" s="20">
        <f t="shared" ref="D7:D9" si="0">B7*C7</f>
        <v>3226.62</v>
      </c>
    </row>
    <row r="8" spans="1:4" ht="18.75" x14ac:dyDescent="0.25">
      <c r="A8" s="1" t="s">
        <v>32</v>
      </c>
      <c r="B8" s="53">
        <v>1596.0150000000001</v>
      </c>
      <c r="C8" s="60">
        <v>2</v>
      </c>
      <c r="D8" s="20">
        <f t="shared" si="0"/>
        <v>3192.03</v>
      </c>
    </row>
    <row r="9" spans="1:4" ht="18.75" x14ac:dyDescent="0.25">
      <c r="A9" s="1" t="s">
        <v>30</v>
      </c>
      <c r="B9" s="53">
        <v>412.76249999999999</v>
      </c>
      <c r="C9" s="60">
        <v>12</v>
      </c>
      <c r="D9" s="20">
        <f t="shared" si="0"/>
        <v>4953.1499999999996</v>
      </c>
    </row>
    <row r="10" spans="1:4" x14ac:dyDescent="0.25">
      <c r="A10" s="1" t="s">
        <v>117</v>
      </c>
      <c r="B10" s="20"/>
      <c r="C10" s="47"/>
      <c r="D10" s="20"/>
    </row>
    <row r="11" spans="1:4" x14ac:dyDescent="0.25">
      <c r="A11" s="1" t="s">
        <v>101</v>
      </c>
      <c r="B11" s="20"/>
      <c r="C11" s="1"/>
      <c r="D11" s="20">
        <f>SUM(D6:D10)</f>
        <v>12241.35</v>
      </c>
    </row>
    <row r="14" spans="1:4" x14ac:dyDescent="0.25">
      <c r="C14" s="4">
        <v>0.03</v>
      </c>
      <c r="D14" s="27">
        <f>D11*C14</f>
        <v>367.2405</v>
      </c>
    </row>
    <row r="15" spans="1:4" x14ac:dyDescent="0.25">
      <c r="C15" s="4">
        <v>0.01</v>
      </c>
      <c r="D15" s="27">
        <f>D11*C15</f>
        <v>122.4135</v>
      </c>
    </row>
    <row r="16" spans="1:4" x14ac:dyDescent="0.25">
      <c r="C16" s="4">
        <v>1.2E-2</v>
      </c>
      <c r="D16" s="27">
        <f>D11*C16</f>
        <v>146.89619999999999</v>
      </c>
    </row>
    <row r="17" spans="3:4" x14ac:dyDescent="0.25">
      <c r="C17" s="4">
        <v>6.4999999999999997E-3</v>
      </c>
      <c r="D17" s="27">
        <f>D11*C17</f>
        <v>79.568775000000002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6"/>
  <sheetViews>
    <sheetView zoomScale="82" zoomScaleNormal="82" workbookViewId="0">
      <selection activeCell="A5" sqref="A5:D10"/>
    </sheetView>
  </sheetViews>
  <sheetFormatPr defaultRowHeight="15" x14ac:dyDescent="0.25"/>
  <cols>
    <col min="1" max="1" width="192" customWidth="1"/>
    <col min="2" max="2" width="13.5703125" customWidth="1"/>
    <col min="3" max="3" width="12" customWidth="1"/>
    <col min="4" max="4" width="12.5703125" customWidth="1"/>
  </cols>
  <sheetData>
    <row r="2" spans="1:4" x14ac:dyDescent="0.25">
      <c r="A2" s="2" t="s">
        <v>4</v>
      </c>
    </row>
    <row r="4" spans="1:4" x14ac:dyDescent="0.25">
      <c r="A4" s="1" t="s">
        <v>33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" t="s">
        <v>36</v>
      </c>
      <c r="B5" s="53">
        <v>214.636666666667</v>
      </c>
      <c r="C5" s="61">
        <v>6</v>
      </c>
      <c r="D5" s="23">
        <f>B5*C5</f>
        <v>1287.820000000002</v>
      </c>
    </row>
    <row r="6" spans="1:4" ht="18.75" x14ac:dyDescent="0.25">
      <c r="A6" s="1" t="s">
        <v>6</v>
      </c>
      <c r="B6" s="53">
        <v>159.60142857142901</v>
      </c>
      <c r="C6" s="66">
        <v>42</v>
      </c>
      <c r="D6" s="23">
        <f t="shared" ref="D6:D8" si="0">B6*C6</f>
        <v>6703.2600000000184</v>
      </c>
    </row>
    <row r="7" spans="1:4" ht="18.75" x14ac:dyDescent="0.25">
      <c r="A7" s="1" t="s">
        <v>34</v>
      </c>
      <c r="B7" s="53">
        <v>1596.0150000000001</v>
      </c>
      <c r="C7" s="61">
        <v>2</v>
      </c>
      <c r="D7" s="23">
        <f t="shared" si="0"/>
        <v>3192.03</v>
      </c>
    </row>
    <row r="8" spans="1:4" ht="18.75" x14ac:dyDescent="0.25">
      <c r="A8" s="1" t="s">
        <v>35</v>
      </c>
      <c r="B8" s="53">
        <v>429.27300000000002</v>
      </c>
      <c r="C8" s="61">
        <v>20</v>
      </c>
      <c r="D8" s="23">
        <f t="shared" si="0"/>
        <v>8585.4600000000009</v>
      </c>
    </row>
    <row r="9" spans="1:4" x14ac:dyDescent="0.25">
      <c r="A9" s="1" t="s">
        <v>118</v>
      </c>
      <c r="B9" s="18"/>
      <c r="C9" s="18"/>
      <c r="D9" s="18"/>
    </row>
    <row r="10" spans="1:4" x14ac:dyDescent="0.25">
      <c r="A10" s="1" t="s">
        <v>101</v>
      </c>
      <c r="B10" s="18"/>
      <c r="C10" s="18"/>
      <c r="D10" s="23">
        <f>SUM(D5:D9)</f>
        <v>19768.570000000022</v>
      </c>
    </row>
    <row r="13" spans="1:4" x14ac:dyDescent="0.25">
      <c r="C13" s="4">
        <v>0.03</v>
      </c>
      <c r="D13" s="27">
        <f>D10*C13</f>
        <v>593.05710000000067</v>
      </c>
    </row>
    <row r="14" spans="1:4" x14ac:dyDescent="0.25">
      <c r="C14" s="4">
        <v>0.01</v>
      </c>
      <c r="D14" s="27">
        <f>D10*C14</f>
        <v>197.68570000000022</v>
      </c>
    </row>
    <row r="15" spans="1:4" x14ac:dyDescent="0.25">
      <c r="C15" s="4">
        <v>1.2E-2</v>
      </c>
      <c r="D15" s="27">
        <f>D10*C15</f>
        <v>237.22284000000028</v>
      </c>
    </row>
    <row r="16" spans="1:4" x14ac:dyDescent="0.25">
      <c r="C16" s="4">
        <v>6.4999999999999997E-3</v>
      </c>
      <c r="D16" s="27">
        <f>D10*C16</f>
        <v>128.49570500000013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.28515625" customWidth="1"/>
    <col min="2" max="2" width="12.42578125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40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37</v>
      </c>
      <c r="B5" s="53">
        <v>440.28</v>
      </c>
      <c r="C5" s="60">
        <v>2</v>
      </c>
      <c r="D5" s="36">
        <f>B5*C5</f>
        <v>880.56</v>
      </c>
    </row>
    <row r="6" spans="1:4" ht="18.75" x14ac:dyDescent="0.25">
      <c r="A6" s="13" t="s">
        <v>6</v>
      </c>
      <c r="B6" s="53">
        <v>154.09785714285701</v>
      </c>
      <c r="C6" s="60">
        <v>14</v>
      </c>
      <c r="D6" s="36">
        <f t="shared" ref="D6:D8" si="0">B6*C6</f>
        <v>2157.3699999999981</v>
      </c>
    </row>
    <row r="7" spans="1:4" ht="18.75" x14ac:dyDescent="0.25">
      <c r="A7" s="13" t="s">
        <v>39</v>
      </c>
      <c r="B7" s="53">
        <v>1596.0150000000001</v>
      </c>
      <c r="C7" s="60">
        <v>2</v>
      </c>
      <c r="D7" s="36">
        <f t="shared" si="0"/>
        <v>3192.03</v>
      </c>
    </row>
    <row r="8" spans="1:4" ht="18.75" x14ac:dyDescent="0.25">
      <c r="A8" s="13" t="s">
        <v>38</v>
      </c>
      <c r="B8" s="53">
        <v>418.26555555555598</v>
      </c>
      <c r="C8" s="60">
        <v>9</v>
      </c>
      <c r="D8" s="36">
        <f t="shared" si="0"/>
        <v>3764.390000000004</v>
      </c>
    </row>
    <row r="9" spans="1:4" x14ac:dyDescent="0.25">
      <c r="A9" s="13" t="s">
        <v>119</v>
      </c>
      <c r="B9" s="36"/>
      <c r="C9" s="13"/>
      <c r="D9" s="36"/>
    </row>
    <row r="10" spans="1:4" x14ac:dyDescent="0.25">
      <c r="A10" s="13" t="s">
        <v>101</v>
      </c>
      <c r="B10" s="13"/>
      <c r="C10" s="13"/>
      <c r="D10" s="36">
        <f>SUM(D5:D9)</f>
        <v>9994.3500000000022</v>
      </c>
    </row>
    <row r="13" spans="1:4" x14ac:dyDescent="0.25">
      <c r="C13" s="4">
        <v>0.03</v>
      </c>
      <c r="D13" s="27">
        <f>D10*C13</f>
        <v>299.83050000000003</v>
      </c>
    </row>
    <row r="14" spans="1:4" x14ac:dyDescent="0.25">
      <c r="C14" s="4">
        <v>0.01</v>
      </c>
      <c r="D14" s="27">
        <f>D10*C14</f>
        <v>99.943500000000029</v>
      </c>
    </row>
    <row r="15" spans="1:4" x14ac:dyDescent="0.25">
      <c r="C15" s="4">
        <v>1.2E-2</v>
      </c>
      <c r="D15" s="27">
        <f>D10*C15</f>
        <v>119.93220000000002</v>
      </c>
    </row>
    <row r="16" spans="1:4" x14ac:dyDescent="0.25">
      <c r="C16" s="4">
        <v>6.4999999999999997E-3</v>
      </c>
      <c r="D16" s="27">
        <f>D10*C16</f>
        <v>64.96327500000001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3.85546875" customWidth="1"/>
    <col min="2" max="2" width="12.85546875" bestFit="1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44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42</v>
      </c>
      <c r="B5" s="53">
        <v>434.77499999999998</v>
      </c>
      <c r="C5" s="42">
        <v>2</v>
      </c>
      <c r="D5" s="35">
        <f>B5*C5</f>
        <v>869.55</v>
      </c>
    </row>
    <row r="6" spans="1:4" ht="18.75" x14ac:dyDescent="0.25">
      <c r="A6" s="13" t="s">
        <v>6</v>
      </c>
      <c r="B6" s="53">
        <v>165.10499999999999</v>
      </c>
      <c r="C6" s="61">
        <v>14</v>
      </c>
      <c r="D6" s="35">
        <f t="shared" ref="D6:D8" si="0">B6*C6</f>
        <v>2311.4699999999998</v>
      </c>
    </row>
    <row r="7" spans="1:4" ht="18.75" x14ac:dyDescent="0.25">
      <c r="A7" s="13" t="s">
        <v>43</v>
      </c>
      <c r="B7" s="53">
        <v>1596.0150000000001</v>
      </c>
      <c r="C7" s="61">
        <v>2</v>
      </c>
      <c r="D7" s="35">
        <f t="shared" si="0"/>
        <v>3192.03</v>
      </c>
    </row>
    <row r="8" spans="1:4" ht="18.75" x14ac:dyDescent="0.25">
      <c r="A8" s="13" t="s">
        <v>41</v>
      </c>
      <c r="B8" s="53">
        <v>412.76299999999998</v>
      </c>
      <c r="C8" s="61">
        <v>10</v>
      </c>
      <c r="D8" s="35">
        <f t="shared" si="0"/>
        <v>4127.63</v>
      </c>
    </row>
    <row r="9" spans="1:4" x14ac:dyDescent="0.25">
      <c r="A9" s="13" t="s">
        <v>120</v>
      </c>
      <c r="B9" s="36"/>
      <c r="C9" s="48"/>
      <c r="D9" s="36"/>
    </row>
    <row r="10" spans="1:4" x14ac:dyDescent="0.25">
      <c r="A10" s="13" t="s">
        <v>101</v>
      </c>
      <c r="B10" s="13"/>
      <c r="C10" s="13"/>
      <c r="D10" s="36">
        <f>SUM(D5:D9)</f>
        <v>10500.68</v>
      </c>
    </row>
    <row r="13" spans="1:4" x14ac:dyDescent="0.25">
      <c r="C13" s="4">
        <v>0.03</v>
      </c>
      <c r="D13" s="30">
        <f>D10*C13</f>
        <v>315.0204</v>
      </c>
    </row>
    <row r="14" spans="1:4" x14ac:dyDescent="0.25">
      <c r="C14" s="4">
        <v>0.01</v>
      </c>
      <c r="D14" s="30">
        <f>D10*C14</f>
        <v>105.0068</v>
      </c>
    </row>
    <row r="15" spans="1:4" x14ac:dyDescent="0.25">
      <c r="C15" s="4">
        <v>1.2E-2</v>
      </c>
      <c r="D15" s="30">
        <f>D10*C15</f>
        <v>126.00816</v>
      </c>
    </row>
    <row r="16" spans="1:4" x14ac:dyDescent="0.25">
      <c r="C16" s="4">
        <v>6.4999999999999997E-3</v>
      </c>
      <c r="D16" s="30">
        <f>D10*C16</f>
        <v>68.254419999999996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Pirassununga-SP</vt:lpstr>
      <vt:lpstr>Guaratinguetá-SP</vt:lpstr>
      <vt:lpstr>São José dos Campos-SP</vt:lpstr>
      <vt:lpstr>Barbacena-MG</vt:lpstr>
      <vt:lpstr>Lagoa Santa-LS</vt:lpstr>
      <vt:lpstr>Santa Maria-RS</vt:lpstr>
      <vt:lpstr>Canoas-RS</vt:lpstr>
      <vt:lpstr>Florianópolis-SC</vt:lpstr>
      <vt:lpstr>Curitiba-PR</vt:lpstr>
      <vt:lpstr>Belém-PA</vt:lpstr>
      <vt:lpstr>Manaus-AM</vt:lpstr>
      <vt:lpstr>Boa Vista-RR</vt:lpstr>
      <vt:lpstr>Porto Velho-RO</vt:lpstr>
      <vt:lpstr>Alcântara e São Luís-MA</vt:lpstr>
      <vt:lpstr>Fortaleza-CE</vt:lpstr>
      <vt:lpstr>Natal-RN</vt:lpstr>
      <vt:lpstr>Recife-PE</vt:lpstr>
      <vt:lpstr>Salvador-BA</vt:lpstr>
      <vt:lpstr>Brasília-DF</vt:lpstr>
      <vt:lpstr>Anápolis-GO</vt:lpstr>
      <vt:lpstr>Campo Grande-MS</vt:lpstr>
      <vt:lpstr>Total Mês 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Labmattos</dc:creator>
  <cp:lastModifiedBy>Labmattos</cp:lastModifiedBy>
  <cp:lastPrinted>2023-06-29T15:06:57Z</cp:lastPrinted>
  <dcterms:created xsi:type="dcterms:W3CDTF">2021-01-28T11:49:11Z</dcterms:created>
  <dcterms:modified xsi:type="dcterms:W3CDTF">2023-06-30T17:49:15Z</dcterms:modified>
</cp:coreProperties>
</file>