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45" windowWidth="20115" windowHeight="7500" firstSheet="15" activeTab="21"/>
  </bookViews>
  <sheets>
    <sheet name="Pirassununga-SP" sheetId="1" r:id="rId1"/>
    <sheet name="Guaratinguetá-SP" sheetId="2" r:id="rId2"/>
    <sheet name="São José dos Campos-SP" sheetId="3" r:id="rId3"/>
    <sheet name="Barbacena-MG" sheetId="4" r:id="rId4"/>
    <sheet name="Lagoa Santa-LS" sheetId="5" r:id="rId5"/>
    <sheet name="Santa Maria-RS" sheetId="6" r:id="rId6"/>
    <sheet name="Canoas-RS" sheetId="7" r:id="rId7"/>
    <sheet name="Florianópolis-SC" sheetId="8" r:id="rId8"/>
    <sheet name="Curitiba-PR" sheetId="9" r:id="rId9"/>
    <sheet name="Belém-PA" sheetId="10" r:id="rId10"/>
    <sheet name="Manaus-AM" sheetId="11" r:id="rId11"/>
    <sheet name="Boa Vista-RR" sheetId="12" r:id="rId12"/>
    <sheet name="Porto Velho-RO" sheetId="13" r:id="rId13"/>
    <sheet name="Alcântara e São Luís-MA" sheetId="14" r:id="rId14"/>
    <sheet name="Fortaleza-CE" sheetId="15" r:id="rId15"/>
    <sheet name="Natal-RN" sheetId="16" r:id="rId16"/>
    <sheet name="Recife-PE" sheetId="17" r:id="rId17"/>
    <sheet name="Salvador-BA" sheetId="18" r:id="rId18"/>
    <sheet name="Brasília-DF" sheetId="19" r:id="rId19"/>
    <sheet name="Anápolis-GO" sheetId="20" r:id="rId20"/>
    <sheet name="Campo Grande-MS" sheetId="21" r:id="rId21"/>
    <sheet name="Total Mês " sheetId="22" r:id="rId22"/>
  </sheets>
  <calcPr calcId="144525"/>
</workbook>
</file>

<file path=xl/calcChain.xml><?xml version="1.0" encoding="utf-8"?>
<calcChain xmlns="http://schemas.openxmlformats.org/spreadsheetml/2006/main">
  <c r="B24" i="22" l="1"/>
  <c r="D7" i="3" l="1"/>
  <c r="D7" i="21"/>
  <c r="D8" i="21"/>
  <c r="D9" i="21"/>
  <c r="D6" i="21"/>
  <c r="D7" i="20"/>
  <c r="D8" i="20"/>
  <c r="D9" i="20"/>
  <c r="D6" i="20"/>
  <c r="D7" i="19"/>
  <c r="D8" i="19"/>
  <c r="D9" i="19"/>
  <c r="D6" i="19"/>
  <c r="D7" i="18"/>
  <c r="D8" i="18"/>
  <c r="D9" i="18"/>
  <c r="D6" i="18"/>
  <c r="D6" i="17"/>
  <c r="D7" i="17"/>
  <c r="D8" i="17"/>
  <c r="D5" i="17"/>
  <c r="D6" i="16"/>
  <c r="D7" i="16"/>
  <c r="D8" i="16"/>
  <c r="D5" i="16"/>
  <c r="D6" i="15"/>
  <c r="D7" i="15"/>
  <c r="D8" i="15"/>
  <c r="D5" i="15"/>
  <c r="D6" i="14"/>
  <c r="D7" i="14"/>
  <c r="D8" i="14"/>
  <c r="D5" i="14"/>
  <c r="D6" i="13"/>
  <c r="D7" i="13"/>
  <c r="D8" i="13"/>
  <c r="D5" i="13"/>
  <c r="D6" i="12"/>
  <c r="D7" i="12"/>
  <c r="D8" i="12"/>
  <c r="D5" i="12"/>
  <c r="D6" i="11"/>
  <c r="D7" i="11"/>
  <c r="D8" i="11"/>
  <c r="D5" i="11"/>
  <c r="D7" i="10"/>
  <c r="D8" i="10"/>
  <c r="D9" i="10"/>
  <c r="D6" i="10"/>
  <c r="D6" i="9"/>
  <c r="D7" i="9"/>
  <c r="D8" i="9"/>
  <c r="D5" i="9"/>
  <c r="D6" i="8"/>
  <c r="D7" i="8"/>
  <c r="D8" i="8"/>
  <c r="D5" i="8"/>
  <c r="D6" i="7"/>
  <c r="D7" i="7"/>
  <c r="D8" i="7"/>
  <c r="D5" i="7"/>
  <c r="D7" i="6"/>
  <c r="D8" i="6"/>
  <c r="D9" i="6"/>
  <c r="D6" i="6"/>
  <c r="D7" i="5"/>
  <c r="D8" i="5"/>
  <c r="D9" i="5"/>
  <c r="D6" i="5"/>
  <c r="D7" i="4"/>
  <c r="D8" i="4"/>
  <c r="D9" i="4"/>
  <c r="D6" i="4"/>
  <c r="D8" i="3"/>
  <c r="D9" i="3"/>
  <c r="D6" i="3"/>
  <c r="D5" i="2"/>
  <c r="D6" i="2"/>
  <c r="D7" i="2"/>
  <c r="D4" i="2"/>
  <c r="D8" i="1"/>
  <c r="D9" i="1"/>
  <c r="D10" i="1"/>
  <c r="D7" i="1"/>
  <c r="D9" i="2" l="1"/>
  <c r="D12" i="1"/>
  <c r="G10" i="1" s="1"/>
  <c r="D10" i="16"/>
  <c r="D14" i="16" s="1"/>
  <c r="D10" i="8"/>
  <c r="D10" i="7"/>
  <c r="D14" i="7" s="1"/>
  <c r="D11" i="4"/>
  <c r="D14" i="4" s="1"/>
  <c r="D11" i="21"/>
  <c r="D11" i="20"/>
  <c r="D15" i="16"/>
  <c r="D10" i="14"/>
  <c r="D10" i="12"/>
  <c r="D10" i="9"/>
  <c r="D15" i="7"/>
  <c r="B8" i="22"/>
  <c r="D11" i="6"/>
  <c r="D11" i="5"/>
  <c r="B5" i="22"/>
  <c r="B2" i="22"/>
  <c r="D11" i="19"/>
  <c r="D11" i="18"/>
  <c r="D10" i="17"/>
  <c r="D10" i="15"/>
  <c r="D10" i="13"/>
  <c r="D10" i="11"/>
  <c r="D11" i="10"/>
  <c r="D11" i="3"/>
  <c r="D13" i="7" l="1"/>
  <c r="D16" i="7"/>
  <c r="B3" i="22"/>
  <c r="G4" i="2"/>
  <c r="G7" i="2"/>
  <c r="G6" i="2"/>
  <c r="G5" i="2"/>
  <c r="G8" i="1"/>
  <c r="G9" i="1"/>
  <c r="D16" i="18"/>
  <c r="B19" i="22"/>
  <c r="D13" i="16"/>
  <c r="B17" i="22"/>
  <c r="D16" i="4"/>
  <c r="G7" i="1"/>
  <c r="D17" i="4"/>
  <c r="D15" i="4"/>
  <c r="D12" i="16"/>
  <c r="D15" i="21"/>
  <c r="D17" i="21"/>
  <c r="B22" i="22"/>
  <c r="D14" i="21"/>
  <c r="D16" i="21"/>
  <c r="C14" i="20"/>
  <c r="C17" i="20"/>
  <c r="C16" i="20"/>
  <c r="B21" i="22"/>
  <c r="C15" i="20"/>
  <c r="D15" i="19"/>
  <c r="B20" i="22"/>
  <c r="D14" i="19"/>
  <c r="D17" i="19"/>
  <c r="D16" i="19"/>
  <c r="D15" i="18"/>
  <c r="D14" i="18"/>
  <c r="D17" i="18"/>
  <c r="D13" i="17"/>
  <c r="D16" i="17"/>
  <c r="B18" i="22"/>
  <c r="D15" i="17"/>
  <c r="D14" i="17"/>
  <c r="D16" i="15"/>
  <c r="D15" i="15"/>
  <c r="B16" i="22"/>
  <c r="D14" i="15"/>
  <c r="D13" i="15"/>
  <c r="D13" i="14"/>
  <c r="B15" i="22"/>
  <c r="D16" i="14"/>
  <c r="D15" i="14"/>
  <c r="D14" i="14"/>
  <c r="D13" i="13"/>
  <c r="D16" i="13"/>
  <c r="B14" i="22"/>
  <c r="D15" i="13"/>
  <c r="D14" i="13"/>
  <c r="D13" i="12"/>
  <c r="D16" i="12"/>
  <c r="D15" i="12"/>
  <c r="B13" i="22"/>
  <c r="D14" i="12"/>
  <c r="D13" i="11"/>
  <c r="D16" i="11"/>
  <c r="D15" i="11"/>
  <c r="D14" i="11"/>
  <c r="B12" i="22"/>
  <c r="D14" i="10"/>
  <c r="B11" i="22"/>
  <c r="D17" i="10"/>
  <c r="D16" i="10"/>
  <c r="D15" i="10"/>
  <c r="D13" i="9"/>
  <c r="D16" i="9"/>
  <c r="B10" i="22"/>
  <c r="D15" i="9"/>
  <c r="D14" i="9"/>
  <c r="D15" i="8"/>
  <c r="B9" i="22"/>
  <c r="D16" i="8"/>
  <c r="D13" i="8"/>
  <c r="D14" i="8"/>
  <c r="D17" i="6"/>
  <c r="D15" i="6"/>
  <c r="D14" i="6"/>
  <c r="B7" i="22"/>
  <c r="D16" i="6"/>
  <c r="D17" i="5"/>
  <c r="B6" i="22"/>
  <c r="D16" i="5"/>
  <c r="D15" i="5"/>
  <c r="D14" i="5"/>
  <c r="G7" i="3"/>
  <c r="G6" i="3"/>
  <c r="B4" i="22"/>
  <c r="G5" i="3"/>
  <c r="G8" i="3"/>
  <c r="E24" i="22" l="1"/>
</calcChain>
</file>

<file path=xl/sharedStrings.xml><?xml version="1.0" encoding="utf-8"?>
<sst xmlns="http://schemas.openxmlformats.org/spreadsheetml/2006/main" count="262" uniqueCount="125">
  <si>
    <t xml:space="preserve">Aeronautica </t>
  </si>
  <si>
    <t>Cofins</t>
  </si>
  <si>
    <t>CSLL</t>
  </si>
  <si>
    <t>IR</t>
  </si>
  <si>
    <t xml:space="preserve">PIS </t>
  </si>
  <si>
    <t>00.394.429/0089-42</t>
  </si>
  <si>
    <t>Duas visitas mensais para conferência e preenchimento do Check-list nos ranchos em Pirassununga-SP</t>
  </si>
  <si>
    <t>Coleta mensal de 14 amostras para análise microbiológica sendo 05 de alimentos, 01 de água, 02 de manipuladores, 02 de superfície, 02 de equipamentos e 02 de utensílios em cada um dos ranchos</t>
  </si>
  <si>
    <t>Reserva de 02 amostras para o GAP-YS, de alimentos para análise da matéria prima in natura</t>
  </si>
  <si>
    <t>Plano Mensal de Capacitação: Aperfeiçoamento e Aprimoramento de Boas Práticas com 02 horas mensais aos militares e civis dos ranchos em Pirassununga-SP</t>
  </si>
  <si>
    <t xml:space="preserve"> GAP-YS</t>
  </si>
  <si>
    <t>valor total</t>
  </si>
  <si>
    <t xml:space="preserve">valor unitário </t>
  </si>
  <si>
    <t>Quantidade</t>
  </si>
  <si>
    <t>Duas visitas mensais para conferência e preenchimento do Check-list nos ranchos em Guaratinguetá-SP</t>
  </si>
  <si>
    <t>Reserva de 02 amostras para o GAP-GW, de alimentos para análise da matéria prima in natura</t>
  </si>
  <si>
    <t>Plano Mensal de Capacitação: Aperfeiçoamento e Aprimoramento de Boas Práticas com 02 horas mensais aos militares e civis dos ranchos em Guaratinguetá-SP</t>
  </si>
  <si>
    <t>Gap GW</t>
  </si>
  <si>
    <t>Duas visitas mensais para conferência e preenchimento do Check-list nos ranchos em São José dos Campos-SP</t>
  </si>
  <si>
    <t>Reserva de 02 amostras para o GAP-SJ, de alimentos para análise da matéria prima in natura</t>
  </si>
  <si>
    <t>Plano Mensal de Capacitação: Aperfeiçoamento e Aprimoramento de Boas Práticas com 02 horas mensais aos militares e civis dos ranchos em São José dos Campos-SP</t>
  </si>
  <si>
    <t>Gap SJ</t>
  </si>
  <si>
    <t>Duas visitas mensais para conferência e preenchimento do Check-list nos ranchos em Barbacena-MG</t>
  </si>
  <si>
    <t>Reserva de 02 amostras para o GAP-BQ, de alimentos para análise da matéria prima in natura</t>
  </si>
  <si>
    <t>Plano Mensal de Capacitação: Aperfeiçoamento e Aprimoramento de Boas Práticas com 02 horas mensais aos militares e civis dos ranchos em Barbacena-MG</t>
  </si>
  <si>
    <t>Gap BQ</t>
  </si>
  <si>
    <t>Plano Mensal de Capacitação: Aperfeiçoamento e Aprimoramento de Boas Práticas com 02 horas mensais aos militares e civis dos ranchos em Lagoa Santa-LS</t>
  </si>
  <si>
    <t>Duas visitas mensais para conferência e preenchimento do Check-list nos ranchos em Lagoa Santa-LS</t>
  </si>
  <si>
    <t>Gap LS</t>
  </si>
  <si>
    <t>Reserva de 02 amostras para o GAP-LS, de alimentos para análise da matéria prima in natura</t>
  </si>
  <si>
    <t>Gap SM</t>
  </si>
  <si>
    <t>Plano Mensal de Capacitação: Aperfeiçoamento e Aprimoramento de Boas Práticas com 02 horas mensais aos militares e civis dos ranchos em Santa Maria-RS</t>
  </si>
  <si>
    <t>Duas visitas mensais para conferência e preenchimento do Check-list nos ranchos em Santa Maria-RS</t>
  </si>
  <si>
    <t>Reserva de 02 amostras para o GAP-SM, de alimentos para análise da matéria prima in natura</t>
  </si>
  <si>
    <t>Gap CO</t>
  </si>
  <si>
    <t>Reserva de 02 amostras para o GAP-CO, de alimentos para análise da matéria prima in natura</t>
  </si>
  <si>
    <t>Plano Mensal de Capacitação: Aperfeiçoamento e Aprimoramento de Boas Práticas com 02 horas mensais aos militares e civis dos ranchos em Canoas-RS</t>
  </si>
  <si>
    <t>Duas visitas mensais para conferência e preenchimento do Check-list nos ranchos em Canoas-RS</t>
  </si>
  <si>
    <t>Duas visitas mensais para conferência e preenchimento do Check-list nos ranchos em Florianópolis-SC</t>
  </si>
  <si>
    <t>Plano Mensal de Capacitação: Aperfeiçoamento e Aprimoramento de Boas Práticas com 02 horas mensais aos militares e civis dos ranchos em Florianópolis-SC</t>
  </si>
  <si>
    <t>Reserva de 02 amostras para o BAFL, de alimentos para análise da matéria prima in natura</t>
  </si>
  <si>
    <t>BAFL</t>
  </si>
  <si>
    <t>Plano Mensal de Capacitação: Aperfeiçoamento e Aprimoramento de Boas Práticas com 02 horas mensais aos militares e civis dos ranchos em Curitiba-PR</t>
  </si>
  <si>
    <t>Duas visitas mensais para conferência e preenchimento do Check-list nos ranchos em Curitiba-PR</t>
  </si>
  <si>
    <t>Reserva de 02 amostras para o Gap CT, de alimentos para análise da matéria prima in natura</t>
  </si>
  <si>
    <t>Gap CT</t>
  </si>
  <si>
    <t>Plano Mensal de Capacitação: Aperfeiçoamento e Aprimoramento de Boas Práticas com 02 horas mensais aos militares e civis dos ranchos em Belém-PA</t>
  </si>
  <si>
    <t>Duas visitas mensais para conferência e preenchimento do Check-list nos ranchos em Belém-PA</t>
  </si>
  <si>
    <t>Reserva de 02 amostras para o Gap BE, de alimentos para análise da matéria prima in natura</t>
  </si>
  <si>
    <t>Gap BE</t>
  </si>
  <si>
    <t>Plano Mensal de Capacitação: Aperfeiçoamento e Aprimoramento de Boas Práticas com 02 horas mensais aos militares e civis dos ranchos em Manaus-AM</t>
  </si>
  <si>
    <t>Duas visitas mensais para conferência e preenchimento do Check-list nos ranchos em Manaus-AM</t>
  </si>
  <si>
    <t>Reserva de 02 amostras para o Gap MN, de alimentos para análise da matéria prima in natura</t>
  </si>
  <si>
    <t>Gap MN</t>
  </si>
  <si>
    <t>Plano Mensal de Capacitação: Aperfeiçoamento e Aprimoramento de Boas Práticas com 02 horas mensais aos militares e civis dos ranchos em Boa Vista-RR</t>
  </si>
  <si>
    <t>Duas visitas mensais para conferência e preenchimento do Check-list nos ranchos em Boa Vista-RR</t>
  </si>
  <si>
    <t>Gap BV</t>
  </si>
  <si>
    <t>Reserva de 02 amostras para o Gap BV, de alimentos para análise da matéria prima in natura</t>
  </si>
  <si>
    <t>Reserva de 02 amostras para o Gap PV, de alimentos para análise da matéria prima in natura</t>
  </si>
  <si>
    <t>Gap PV</t>
  </si>
  <si>
    <t>Plano Mensal de Capacitação: Aperfeiçoamento e Aprimoramento de Boas Práticas com 02 horas mensais aos militares e civis dos ranchos em Porto Velho-RO</t>
  </si>
  <si>
    <t>Duas visitas mensais para conferência e preenchimento do Check-list nos ranchos em Porto Velho-RO</t>
  </si>
  <si>
    <t>Duas visitas mensais para conferência e preenchimento do Check-list nos ranchos em Alcântara e São Luís-MA</t>
  </si>
  <si>
    <t>Reserva de 02 amostras para o Gap AK, de alimentos para análise da matéria prima in natura</t>
  </si>
  <si>
    <t>Gap AK</t>
  </si>
  <si>
    <t>Plano Mensal de Capacitação: Aperfeiçoamento e Aprimoramento de Boas Práticas com 02 horas mensais aos militares e civis dos ranchos em Alcântara e São Luís-MA</t>
  </si>
  <si>
    <t>Plano Mensal de Capacitação: Aperfeiçoamento e Aprimoramento de Boas Práticas com 02 horas mensais aos militares e civis dos ranchos em Fortaleza-CE</t>
  </si>
  <si>
    <t>Duas visitas mensais para conferência e preenchimento do Check-list nos ranchos em Fortaleza-CE</t>
  </si>
  <si>
    <t>BAFZ</t>
  </si>
  <si>
    <t>Reserva de 02 amostras para o BAFZ, de alimentos para análise da matéria prima in natura</t>
  </si>
  <si>
    <t>Gap NT</t>
  </si>
  <si>
    <t>Duas visitas mensais para conferência e preenchimento do Check-list nos ranchos em Natal-RN</t>
  </si>
  <si>
    <t>Plano Mensal de Capacitação: Aperfeiçoamento e Aprimoramento de Boas Práticas com 02 horas mensais aos militares e civis dos ranchos em Natal-RN</t>
  </si>
  <si>
    <t>Reserva de 02 amostras para o Gap NT, de alimentos para análise da matéria prima in natura</t>
  </si>
  <si>
    <t>Duas visitas mensais para conferência e preenchimento do Check-list nos ranchos em Recife-PE</t>
  </si>
  <si>
    <t>Plano Mensal de Capacitação: Aperfeiçoamento e Aprimoramento de Boas Práticas com 02 horas mensais aos militares e civis dos ranchos em Recife-PE</t>
  </si>
  <si>
    <t>Reserva de 02 amostras para o GAP RF, de alimentos para análise da matéria prima in natura</t>
  </si>
  <si>
    <t>GAP RF</t>
  </si>
  <si>
    <t>Plano Mensal de Capacitação: Aperfeiçoamento e Aprimoramento de Boas Práticas com 02 horas mensais aos militares e civis dos ranchos em Salvador-BA</t>
  </si>
  <si>
    <t>Duas visitas mensais para conferência e preenchimento do Check-list nos ranchos em Salvador-BA</t>
  </si>
  <si>
    <t>BASV</t>
  </si>
  <si>
    <t>Plano Mensal de Capacitação: Aperfeiçoamento e Aprimoramento de Boas Práticas com 02 horas mensais aos militares e civis dos ranchos em Brasília-DF</t>
  </si>
  <si>
    <t>Duas visitas mensais para conferência e preenchimento do Check-list nos ranchos em Brasília-DF</t>
  </si>
  <si>
    <t>Reserva de 02 amostras para o Gap DF, de alimentos para análise da matéria prima in natura</t>
  </si>
  <si>
    <t>Gap DF</t>
  </si>
  <si>
    <t>Reserva de 02 amostras para o BASV, de alimentos para análise da matéria prima in natura</t>
  </si>
  <si>
    <t>Plano Mensal de Capacitação: Aperfeiçoamento e Aprimoramento de Boas Práticas com 02 horas mensais aos militares e civis dos ranchos em Anápolis-GO</t>
  </si>
  <si>
    <t>Duas visitas mensais para conferência e preenchimento do Check-list nos ranchos em Anápolis-GO</t>
  </si>
  <si>
    <t>Reserva de 02 amostras para o GAP-AN, de alimentos para análise da matéria prima in natura</t>
  </si>
  <si>
    <t>Plano Mensal de Capacitação: Aperfeiçoamento e Aprimoramento de Boas Práticas com 02 horas mensais aos militares e civis dos ranchos em Campo Grande-MS</t>
  </si>
  <si>
    <t>Duas visitas mensais para conferência e preenchimento do Check-list nos ranchos em Campo Grande-MS</t>
  </si>
  <si>
    <t>GAP CG</t>
  </si>
  <si>
    <t>Reserva de 02 amostras para o GAP CG, de alimentos para análise da matéria prima in natura</t>
  </si>
  <si>
    <t>CONTRATO Nº 266/CAE-SDAB/2020</t>
  </si>
  <si>
    <t>Processo nº 67106.000987/2020-15</t>
  </si>
  <si>
    <t xml:space="preserve">GAP </t>
  </si>
  <si>
    <t xml:space="preserve">Valor </t>
  </si>
  <si>
    <t xml:space="preserve"> GAP YS</t>
  </si>
  <si>
    <t>Total</t>
  </si>
  <si>
    <t>Gap RF</t>
  </si>
  <si>
    <t>Gap CG</t>
  </si>
  <si>
    <t>Dados Bancários - Banco Santander - Agência: 3399 / Conta Corrente: 13.000507-0</t>
  </si>
  <si>
    <t>Gap AN</t>
  </si>
  <si>
    <t>GAP AN</t>
  </si>
  <si>
    <t>CONTRATO Nº 266/CAE-SDAB/2020 - Processo nº 67106.000987/2020-15 - Pregão nº 122/CAE/2020 - Grupamento de apoio Pirassununga - GAP - YS - Ref mês Abril 2021.</t>
  </si>
  <si>
    <t>CONTRATO Nº 266/CAE-SDAB/2020 - Processo nº 67106.000987/2020-15 - Pregão nº 122/CAE/2020 - Grupamento de apoio Guaratinguetá - Gap GW -  Ref mês Abril 2021.</t>
  </si>
  <si>
    <t>CONTRATO Nº 266/CAE-SDAB/2020 - Processo nº 67106.000987/2020-15 - Pregão nº 122/CAE/2020 - Grupamento de apoio São José dos Campos-SP - Gap SJ  -  Ref mês Abril 2021.</t>
  </si>
  <si>
    <t>CONTRATO Nº 266/CAE-SDAB/2020 - Processo nº 67106.000987/2020-15 - Pregão nº 122/CAE/2020 - Grupamento de apoio Barbacena-MG - Gap BQ -  Ref mês Abril 2021.</t>
  </si>
  <si>
    <t>CONTRATO Nº 266/CAE-SDAB/2020 - Processo nº 67106.000987/2020-15 - Pregão nº 122/CAE/2020 - Grupamento de apoio Lagoa Santa-MG - Gap LS - Ref mês Abril 2021.</t>
  </si>
  <si>
    <t>CONTRATO Nº 266/CAE-SDAB/2020 - Processo nº 67106.000987/2020-15 - Pregão nº 122/CAE/2020 - Grupamento de apoio Santa Maria-RS - Gap SM -  Ref mês Abril 2021.</t>
  </si>
  <si>
    <t>CONTRATO Nº 266/CAE-SDAB/2020 - Processo nº 67106.000987/2020-15 - Pregão nº 122/CAE/2020 - Grupamento de apoio Canoas-RS - Gap CO -  Ref mês Abril 2021.</t>
  </si>
  <si>
    <t>CONTRATO Nº 266/CAE-SDAB/2020 - Processo nº 67106.000987/2020-15 - Pregão nº 122/CAE/2020 - Grupamento de apoio Florianópolis-SC - BAFL -  Ref mês Abril 2021.</t>
  </si>
  <si>
    <t>CONTRATO Nº 266/CAE-SDAB/2020 - Processo nº 67106.000987/2020-15 - Pregão nº 122/CAE/2020 - Grupamento de apoio Curitiba-PR - Gap CT -  Ref mês Abril 2021.</t>
  </si>
  <si>
    <t>CONTRATO Nº 266/CAE-SDAB/2020 - Processo nº 67106.000987/2020-15 - Pregão nº 122/CAE/2020 - Grupamento de apoio Belém-PA - Gap BE -  Ref mês Abril 2021.</t>
  </si>
  <si>
    <t>CONTRATO Nº 266/CAE-SDAB/2020 - Processo nº 67106.000987/2020-15 - Pregão nº 122/CAE/2020 - Grupamento de apoio Manaus-AM - Gap MN -  Ref mês Abril 2021.</t>
  </si>
  <si>
    <t>CONTRATO Nº 266/CAE-SDAB/2020 - Processo nº 67106.000987/2020-15 - Pregão nº 122/CAE/2020 - Grupamento de apoio Boa Vista-RR - Gap BV - Ref mês Abril 2021.</t>
  </si>
  <si>
    <t>CONTRATO Nº 266/CAE-SDAB/2020 - Processo nº 67106.000987/2020-15 - Pregão nº 122/CAE/2020 - Grupamento de apoio Porto Velho-RO - Gap PV -  Ref mês Abril 2021.</t>
  </si>
  <si>
    <t>CONTRATO Nº 266/CAE-SDAB/2020 - Processo nº 67106.000987/2020-15 - Pregão nº 122/CAE/2020 - Grupamento de apoio Alcântara e São Luís-MA - Gap AK -  Ref mês Abril 2021.</t>
  </si>
  <si>
    <t>CONTRATO Nº 266/CAE-SDAB/2020 - Processo nº 67106.000987/2020-15 - Pregão nº 122/CAE/2020 - Grupamento de apoio Fortaleza-CE - BAFZ -   Ref mês Abril 2021.</t>
  </si>
  <si>
    <t>CONTRATO Nº 266/CAE-SDAB/2020 - Processo nº 67106.000987/2020-15 - Pregão nº 122/CAE/2020 - Grupamento de apoio Natal-RN - GAP NT - Ref mês Abril 2021.</t>
  </si>
  <si>
    <t>CONTRATO Nº 266/CAE-SDAB/2020 - Processo nº 67106.000987/2020-15 - Pregão nº 122/CAE/2020 - Grupamento de apoio Recife-PE - GAP RF - Ref mês Abril 2021.</t>
  </si>
  <si>
    <t>CONTRATO Nº 266/CAE-SDAB/2020 - Processo nº 67106.000987/2020-15 - Pregão nº 122/CAE/2020 - Grupamento de apoio Salvador-BA - BASV -  Ref mês Abril 2021.</t>
  </si>
  <si>
    <t>CONTRATO Nº 266/CAE-SDAB/2020 - Processo nº 67106.000987/2020-15 - Pregão nº 122/CAE/2020 - Grupamento de apoio Brasília-DF - Gap DF -  Ref mês Abril 2021.</t>
  </si>
  <si>
    <t>CONTRATO Nº 266/CAE-SDAB/2020 - Processo nº 67106.000987/2020-15 - Pregão nº 122/CAE/2020 - Grupamento de apoio Anápolis-GO - GAP AN - Ref mês Abril 2021.</t>
  </si>
  <si>
    <t>CONTRATO Nº 266/CAE-SDAB/2020 - Processo nº 67106.000987/2020-15 - Pregão nº 122/CAE/2020 - Grupamento de apoio Campo Grande-MS - GAP CG - Ref mês Abril 2021.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</si>
</sst>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R$&quot;\ * #,##0.00_-;\-&quot;R$&quot;\ * #,##0.00_-;_-&quot;R$&quot;\ * &quot;-&quot;??_-;_-@_-"/>
    <numFmt numFmtId="164" formatCode="&quot;R$&quot;\ #,##0.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00000"/>
      <name val="Arial"/>
      <family val="2"/>
      <charset val="1"/>
    </font>
    <font>
      <b/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1"/>
      <color rgb="FF000000"/>
      <name val="Calibri"/>
      <family val="2"/>
    </font>
    <font>
      <sz val="14"/>
      <color indexed="63"/>
      <name val="Calibri"/>
      <family val="2"/>
      <charset val="1"/>
    </font>
    <font>
      <sz val="14"/>
      <color rgb="FF333333"/>
      <name val="Calibri"/>
      <family val="2"/>
    </font>
    <font>
      <sz val="11"/>
      <color rgb="FF333333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C3D69B"/>
        <bgColor rgb="FFD0CECE"/>
      </patternFill>
    </fill>
    <fill>
      <patternFill patternType="solid">
        <fgColor rgb="FFD0CECE"/>
        <bgColor rgb="FFCCCCFF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34"/>
      </patternFill>
    </fill>
    <fill>
      <patternFill patternType="solid">
        <fgColor theme="0"/>
        <bgColor rgb="FFFFFF66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CFF00"/>
      </left>
      <right style="thin">
        <color rgb="FFCCFF00"/>
      </right>
      <top style="thin">
        <color rgb="FFCCFF00"/>
      </top>
      <bottom style="thin">
        <color rgb="FFCCFF00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5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left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  <protection locked="0"/>
    </xf>
    <xf numFmtId="44" fontId="2" fillId="3" borderId="1" xfId="1" applyFont="1" applyFill="1" applyBorder="1" applyAlignment="1" applyProtection="1">
      <alignment horizontal="center" vertical="center" wrapText="1"/>
    </xf>
    <xf numFmtId="0" fontId="0" fillId="0" borderId="0" xfId="0" applyFont="1" applyBorder="1" applyAlignment="1">
      <alignment horizontal="left"/>
    </xf>
    <xf numFmtId="10" fontId="0" fillId="0" borderId="0" xfId="0" applyNumberFormat="1" applyFont="1" applyBorder="1" applyAlignment="1">
      <alignment horizontal="center"/>
    </xf>
    <xf numFmtId="0" fontId="0" fillId="0" borderId="0" xfId="0" applyFont="1"/>
    <xf numFmtId="0" fontId="0" fillId="0" borderId="1" xfId="0" applyFont="1" applyBorder="1" applyAlignment="1">
      <alignment horizontal="left"/>
    </xf>
    <xf numFmtId="0" fontId="0" fillId="0" borderId="1" xfId="0" applyFont="1" applyBorder="1"/>
    <xf numFmtId="164" fontId="0" fillId="0" borderId="1" xfId="0" applyNumberFormat="1" applyFont="1" applyBorder="1" applyAlignment="1">
      <alignment horizontal="center"/>
    </xf>
    <xf numFmtId="164" fontId="2" fillId="3" borderId="2" xfId="1" applyNumberFormat="1" applyFont="1" applyFill="1" applyBorder="1" applyAlignment="1" applyProtection="1">
      <alignment horizontal="center" vertical="center" wrapText="1"/>
    </xf>
    <xf numFmtId="0" fontId="0" fillId="0" borderId="1" xfId="0" applyFont="1" applyBorder="1" applyAlignment="1">
      <alignment horizontal="center"/>
    </xf>
    <xf numFmtId="164" fontId="0" fillId="0" borderId="2" xfId="0" applyNumberFormat="1" applyFont="1" applyBorder="1" applyAlignment="1">
      <alignment horizontal="center"/>
    </xf>
    <xf numFmtId="44" fontId="4" fillId="4" borderId="1" xfId="1" applyFont="1" applyFill="1" applyBorder="1" applyAlignment="1" applyProtection="1">
      <alignment horizontal="center" vertical="center" wrapText="1"/>
      <protection locked="0"/>
    </xf>
    <xf numFmtId="0" fontId="0" fillId="5" borderId="1" xfId="0" applyFill="1" applyBorder="1"/>
    <xf numFmtId="0" fontId="0" fillId="5" borderId="1" xfId="0" applyFill="1" applyBorder="1" applyAlignment="1"/>
    <xf numFmtId="0" fontId="0" fillId="5" borderId="1" xfId="0" applyFill="1" applyBorder="1" applyAlignment="1">
      <alignment horizontal="center"/>
    </xf>
    <xf numFmtId="164" fontId="0" fillId="0" borderId="1" xfId="0" applyNumberFormat="1" applyBorder="1"/>
    <xf numFmtId="164" fontId="0" fillId="0" borderId="1" xfId="0" applyNumberFormat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/>
    <xf numFmtId="0" fontId="0" fillId="0" borderId="1" xfId="0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  <xf numFmtId="164" fontId="0" fillId="7" borderId="1" xfId="0" applyNumberFormat="1" applyFill="1" applyBorder="1" applyAlignment="1">
      <alignment horizontal="center"/>
    </xf>
    <xf numFmtId="44" fontId="0" fillId="0" borderId="0" xfId="0" applyNumberFormat="1"/>
    <xf numFmtId="2" fontId="0" fillId="0" borderId="0" xfId="0" applyNumberFormat="1"/>
    <xf numFmtId="164" fontId="2" fillId="2" borderId="2" xfId="0" applyNumberFormat="1" applyFont="1" applyFill="1" applyBorder="1" applyAlignment="1" applyProtection="1">
      <alignment horizontal="center" vertical="center"/>
      <protection locked="0"/>
    </xf>
    <xf numFmtId="0" fontId="5" fillId="0" borderId="1" xfId="0" applyFont="1" applyBorder="1" applyAlignment="1">
      <alignment vertical="center"/>
    </xf>
    <xf numFmtId="164" fontId="0" fillId="5" borderId="1" xfId="0" applyNumberFormat="1" applyFont="1" applyFill="1" applyBorder="1" applyAlignment="1">
      <alignment horizontal="center"/>
    </xf>
    <xf numFmtId="0" fontId="6" fillId="5" borderId="3" xfId="0" applyFont="1" applyFill="1" applyBorder="1" applyAlignment="1">
      <alignment horizontal="center" vertical="center" wrapText="1"/>
    </xf>
    <xf numFmtId="0" fontId="6" fillId="8" borderId="3" xfId="0" applyFont="1" applyFill="1" applyBorder="1" applyAlignment="1">
      <alignment horizontal="center" vertical="center" wrapText="1"/>
    </xf>
    <xf numFmtId="10" fontId="0" fillId="0" borderId="0" xfId="0" applyNumberFormat="1"/>
    <xf numFmtId="0" fontId="7" fillId="5" borderId="4" xfId="0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center" vertical="center" wrapText="1"/>
    </xf>
    <xf numFmtId="164" fontId="8" fillId="0" borderId="4" xfId="0" applyNumberFormat="1" applyFont="1" applyBorder="1" applyAlignment="1">
      <alignment horizontal="center" vertical="center" wrapText="1"/>
    </xf>
    <xf numFmtId="0" fontId="8" fillId="0" borderId="4" xfId="0" applyFont="1" applyFill="1" applyBorder="1" applyAlignment="1">
      <alignment horizontal="center" vertical="center" wrapText="1"/>
    </xf>
    <xf numFmtId="0" fontId="8" fillId="5" borderId="4" xfId="0" applyFont="1" applyFill="1" applyBorder="1" applyAlignment="1">
      <alignment horizontal="center" vertical="center" wrapText="1"/>
    </xf>
    <xf numFmtId="0" fontId="8" fillId="9" borderId="5" xfId="0" applyFont="1" applyFill="1" applyBorder="1" applyAlignment="1">
      <alignment horizontal="center" vertical="center" wrapText="1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"/>
  <sheetViews>
    <sheetView zoomScale="88" zoomScaleNormal="88" workbookViewId="0">
      <selection activeCell="A6" sqref="A6"/>
    </sheetView>
  </sheetViews>
  <sheetFormatPr defaultRowHeight="15" x14ac:dyDescent="0.25"/>
  <cols>
    <col min="1" max="1" width="178.140625" customWidth="1"/>
    <col min="2" max="2" width="14.140625" customWidth="1"/>
    <col min="3" max="3" width="9.140625" customWidth="1"/>
    <col min="4" max="4" width="14.140625" customWidth="1"/>
    <col min="7" max="7" width="10" bestFit="1" customWidth="1"/>
  </cols>
  <sheetData>
    <row r="1" spans="1:16" x14ac:dyDescent="0.25">
      <c r="A1" s="2" t="s">
        <v>0</v>
      </c>
      <c r="B1" s="2"/>
    </row>
    <row r="2" spans="1:16" x14ac:dyDescent="0.25">
      <c r="A2" s="2" t="s">
        <v>5</v>
      </c>
      <c r="B2" s="2"/>
      <c r="O2" s="3" t="s">
        <v>1</v>
      </c>
      <c r="P2" s="4">
        <v>0.03</v>
      </c>
    </row>
    <row r="3" spans="1:16" x14ac:dyDescent="0.25">
      <c r="A3" s="2" t="s">
        <v>93</v>
      </c>
      <c r="B3" s="2"/>
      <c r="O3" s="3" t="s">
        <v>2</v>
      </c>
      <c r="P3" s="4">
        <v>0.01</v>
      </c>
    </row>
    <row r="4" spans="1:16" x14ac:dyDescent="0.25">
      <c r="A4" s="5" t="s">
        <v>94</v>
      </c>
      <c r="B4" s="4"/>
      <c r="O4" s="3" t="s">
        <v>3</v>
      </c>
      <c r="P4" s="4">
        <v>1.2E-2</v>
      </c>
    </row>
    <row r="5" spans="1:16" x14ac:dyDescent="0.25">
      <c r="A5" s="9"/>
      <c r="B5" s="10"/>
      <c r="C5" s="11"/>
      <c r="D5" s="11"/>
      <c r="O5" s="3" t="s">
        <v>4</v>
      </c>
      <c r="P5" s="4">
        <v>6.4999999999999997E-3</v>
      </c>
    </row>
    <row r="6" spans="1:16" ht="21" customHeight="1" x14ac:dyDescent="0.25">
      <c r="A6" s="12" t="s">
        <v>10</v>
      </c>
      <c r="B6" s="33" t="s">
        <v>12</v>
      </c>
      <c r="C6" s="7" t="s">
        <v>13</v>
      </c>
      <c r="D6" s="15" t="s">
        <v>11</v>
      </c>
    </row>
    <row r="7" spans="1:16" ht="18.75" customHeight="1" x14ac:dyDescent="0.25">
      <c r="A7" s="12" t="s">
        <v>6</v>
      </c>
      <c r="B7" s="17">
        <v>400</v>
      </c>
      <c r="C7" s="39">
        <v>4</v>
      </c>
      <c r="D7" s="17">
        <f>B7*C7</f>
        <v>1600</v>
      </c>
      <c r="F7" s="4">
        <v>0.03</v>
      </c>
      <c r="G7" s="29">
        <f>D12*F7</f>
        <v>442.5</v>
      </c>
    </row>
    <row r="8" spans="1:16" ht="18.75" x14ac:dyDescent="0.25">
      <c r="A8" s="13" t="s">
        <v>7</v>
      </c>
      <c r="B8" s="17">
        <v>100</v>
      </c>
      <c r="C8" s="39">
        <v>28</v>
      </c>
      <c r="D8" s="17">
        <f t="shared" ref="D8:D10" si="0">B8*C8</f>
        <v>2800</v>
      </c>
      <c r="F8" s="4">
        <v>0.01</v>
      </c>
      <c r="G8" s="29">
        <f>D12*F8</f>
        <v>147.5</v>
      </c>
    </row>
    <row r="9" spans="1:16" ht="18.75" x14ac:dyDescent="0.25">
      <c r="A9" s="13" t="s">
        <v>8</v>
      </c>
      <c r="B9" s="17">
        <v>1500</v>
      </c>
      <c r="C9" s="39">
        <v>2</v>
      </c>
      <c r="D9" s="17">
        <f t="shared" si="0"/>
        <v>3000</v>
      </c>
      <c r="F9" s="4">
        <v>1.2E-2</v>
      </c>
      <c r="G9" s="29">
        <f>D12*F9</f>
        <v>177</v>
      </c>
    </row>
    <row r="10" spans="1:16" ht="18.75" x14ac:dyDescent="0.25">
      <c r="A10" s="13" t="s">
        <v>9</v>
      </c>
      <c r="B10" s="17">
        <v>350</v>
      </c>
      <c r="C10" s="39">
        <v>21</v>
      </c>
      <c r="D10" s="17">
        <f t="shared" si="0"/>
        <v>7350</v>
      </c>
      <c r="F10" s="4">
        <v>6.4999999999999997E-3</v>
      </c>
      <c r="G10" s="29">
        <f>D12*F10</f>
        <v>95.875</v>
      </c>
    </row>
    <row r="11" spans="1:16" x14ac:dyDescent="0.25">
      <c r="A11" s="13" t="s">
        <v>104</v>
      </c>
      <c r="B11" s="17"/>
      <c r="C11" s="16"/>
      <c r="D11" s="17"/>
    </row>
    <row r="12" spans="1:16" x14ac:dyDescent="0.25">
      <c r="A12" s="34" t="s">
        <v>101</v>
      </c>
      <c r="B12" s="17"/>
      <c r="C12" s="16"/>
      <c r="D12" s="17">
        <f>SUM(D7:D11)</f>
        <v>14750</v>
      </c>
    </row>
    <row r="14" spans="1:16" x14ac:dyDescent="0.25">
      <c r="A14" s="2"/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7"/>
  <sheetViews>
    <sheetView zoomScale="90" zoomScaleNormal="90" workbookViewId="0">
      <selection activeCell="A6" sqref="A6:D12"/>
    </sheetView>
  </sheetViews>
  <sheetFormatPr defaultRowHeight="15" x14ac:dyDescent="0.25"/>
  <cols>
    <col min="1" max="1" width="174" customWidth="1"/>
    <col min="2" max="2" width="12.140625" customWidth="1"/>
    <col min="3" max="3" width="11.7109375" customWidth="1"/>
    <col min="4" max="4" width="12.5703125" bestFit="1" customWidth="1"/>
  </cols>
  <sheetData>
    <row r="3" spans="1:4" x14ac:dyDescent="0.25">
      <c r="A3" s="2" t="s">
        <v>5</v>
      </c>
    </row>
    <row r="5" spans="1:4" ht="25.5" x14ac:dyDescent="0.25">
      <c r="A5" s="1" t="s">
        <v>49</v>
      </c>
      <c r="B5" s="6" t="s">
        <v>12</v>
      </c>
      <c r="C5" s="7" t="s">
        <v>13</v>
      </c>
      <c r="D5" s="8" t="s">
        <v>11</v>
      </c>
    </row>
    <row r="6" spans="1:4" x14ac:dyDescent="0.25">
      <c r="A6" s="1" t="s">
        <v>47</v>
      </c>
      <c r="B6" s="23">
        <v>300</v>
      </c>
      <c r="C6" s="42">
        <v>8</v>
      </c>
      <c r="D6" s="14">
        <f>B6*C6</f>
        <v>2400</v>
      </c>
    </row>
    <row r="7" spans="1:4" x14ac:dyDescent="0.25">
      <c r="A7" s="1" t="s">
        <v>7</v>
      </c>
      <c r="B7" s="23">
        <v>34.29</v>
      </c>
      <c r="C7" s="42">
        <v>56</v>
      </c>
      <c r="D7" s="14">
        <f t="shared" ref="D7:D9" si="0">B7*C7</f>
        <v>1920.24</v>
      </c>
    </row>
    <row r="8" spans="1:4" x14ac:dyDescent="0.25">
      <c r="A8" s="1" t="s">
        <v>48</v>
      </c>
      <c r="B8" s="23">
        <v>1500</v>
      </c>
      <c r="C8" s="42">
        <v>2</v>
      </c>
      <c r="D8" s="14">
        <f t="shared" si="0"/>
        <v>3000</v>
      </c>
    </row>
    <row r="9" spans="1:4" x14ac:dyDescent="0.25">
      <c r="A9" s="1" t="s">
        <v>46</v>
      </c>
      <c r="B9" s="23">
        <v>363.64</v>
      </c>
      <c r="C9" s="42">
        <v>33</v>
      </c>
      <c r="D9" s="14">
        <f t="shared" si="0"/>
        <v>12000.119999999999</v>
      </c>
    </row>
    <row r="10" spans="1:4" x14ac:dyDescent="0.25">
      <c r="A10" s="1" t="s">
        <v>113</v>
      </c>
      <c r="B10" s="26"/>
      <c r="C10" s="26"/>
      <c r="D10" s="23"/>
    </row>
    <row r="11" spans="1:4" x14ac:dyDescent="0.25">
      <c r="A11" s="1" t="s">
        <v>101</v>
      </c>
      <c r="B11" s="26"/>
      <c r="C11" s="26"/>
      <c r="D11" s="23">
        <f>SUM(D6:D10)</f>
        <v>19320.36</v>
      </c>
    </row>
    <row r="14" spans="1:4" x14ac:dyDescent="0.25">
      <c r="C14" s="4">
        <v>0.03</v>
      </c>
      <c r="D14" s="29">
        <f>D11*C14</f>
        <v>579.61080000000004</v>
      </c>
    </row>
    <row r="15" spans="1:4" x14ac:dyDescent="0.25">
      <c r="C15" s="4">
        <v>0.01</v>
      </c>
      <c r="D15" s="29">
        <f>D11*C15</f>
        <v>193.20360000000002</v>
      </c>
    </row>
    <row r="16" spans="1:4" x14ac:dyDescent="0.25">
      <c r="C16" s="4">
        <v>1.2E-2</v>
      </c>
      <c r="D16" s="29">
        <f>D11*C16</f>
        <v>231.84432000000001</v>
      </c>
    </row>
    <row r="17" spans="3:4" x14ac:dyDescent="0.25">
      <c r="C17" s="4">
        <v>6.4999999999999997E-3</v>
      </c>
      <c r="D17" s="29">
        <f>D11*C17</f>
        <v>125.58234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6"/>
  <sheetViews>
    <sheetView zoomScale="90" zoomScaleNormal="90" workbookViewId="0">
      <selection activeCell="A5" sqref="A5:D10"/>
    </sheetView>
  </sheetViews>
  <sheetFormatPr defaultRowHeight="15" x14ac:dyDescent="0.25"/>
  <cols>
    <col min="1" max="1" width="174.140625" customWidth="1"/>
    <col min="2" max="2" width="13.140625" customWidth="1"/>
    <col min="3" max="3" width="11.140625" customWidth="1"/>
    <col min="4" max="4" width="12.5703125" bestFit="1" customWidth="1"/>
  </cols>
  <sheetData>
    <row r="2" spans="1:4" x14ac:dyDescent="0.25">
      <c r="A2" s="2" t="s">
        <v>5</v>
      </c>
    </row>
    <row r="4" spans="1:4" ht="25.5" x14ac:dyDescent="0.25">
      <c r="A4" s="1" t="s">
        <v>53</v>
      </c>
      <c r="B4" s="6" t="s">
        <v>12</v>
      </c>
      <c r="C4" s="7" t="s">
        <v>13</v>
      </c>
      <c r="D4" s="8" t="s">
        <v>11</v>
      </c>
    </row>
    <row r="5" spans="1:4" x14ac:dyDescent="0.25">
      <c r="A5" s="1" t="s">
        <v>51</v>
      </c>
      <c r="B5" s="25">
        <v>390</v>
      </c>
      <c r="C5" s="43">
        <v>6</v>
      </c>
      <c r="D5" s="25">
        <f>B5*C5</f>
        <v>2340</v>
      </c>
    </row>
    <row r="6" spans="1:4" x14ac:dyDescent="0.25">
      <c r="A6" s="1" t="s">
        <v>7</v>
      </c>
      <c r="B6" s="25">
        <v>250</v>
      </c>
      <c r="C6" s="43">
        <v>42</v>
      </c>
      <c r="D6" s="25">
        <f t="shared" ref="D6:D8" si="0">B6*C6</f>
        <v>10500</v>
      </c>
    </row>
    <row r="7" spans="1:4" x14ac:dyDescent="0.25">
      <c r="A7" s="1" t="s">
        <v>52</v>
      </c>
      <c r="B7" s="25">
        <v>1750</v>
      </c>
      <c r="C7" s="43">
        <v>2</v>
      </c>
      <c r="D7" s="25">
        <f t="shared" si="0"/>
        <v>3500</v>
      </c>
    </row>
    <row r="8" spans="1:4" x14ac:dyDescent="0.25">
      <c r="A8" s="1" t="s">
        <v>50</v>
      </c>
      <c r="B8" s="25">
        <v>390</v>
      </c>
      <c r="C8" s="43">
        <v>23</v>
      </c>
      <c r="D8" s="25">
        <f t="shared" si="0"/>
        <v>8970</v>
      </c>
    </row>
    <row r="9" spans="1:4" x14ac:dyDescent="0.25">
      <c r="A9" s="1" t="s">
        <v>114</v>
      </c>
      <c r="B9" s="25"/>
      <c r="C9" s="19"/>
      <c r="D9" s="25"/>
    </row>
    <row r="10" spans="1:4" x14ac:dyDescent="0.25">
      <c r="A10" s="1" t="s">
        <v>101</v>
      </c>
      <c r="B10" s="1"/>
      <c r="C10" s="1"/>
      <c r="D10" s="22">
        <f>SUM(D5:D9)</f>
        <v>25310</v>
      </c>
    </row>
    <row r="13" spans="1:4" x14ac:dyDescent="0.25">
      <c r="C13" s="4">
        <v>0.03</v>
      </c>
      <c r="D13" s="29">
        <f>D10*C13</f>
        <v>759.3</v>
      </c>
    </row>
    <row r="14" spans="1:4" x14ac:dyDescent="0.25">
      <c r="C14" s="4">
        <v>0.01</v>
      </c>
      <c r="D14" s="29">
        <f>D10*C14</f>
        <v>253.1</v>
      </c>
    </row>
    <row r="15" spans="1:4" x14ac:dyDescent="0.25">
      <c r="C15" s="4">
        <v>1.2E-2</v>
      </c>
      <c r="D15" s="29">
        <f>D10*C15</f>
        <v>303.72000000000003</v>
      </c>
    </row>
    <row r="16" spans="1:4" x14ac:dyDescent="0.25">
      <c r="C16" s="4">
        <v>6.4999999999999997E-3</v>
      </c>
      <c r="D16" s="29">
        <f>D10*C16</f>
        <v>164.51499999999999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6"/>
  <sheetViews>
    <sheetView zoomScale="90" zoomScaleNormal="90" workbookViewId="0">
      <selection activeCell="A16" sqref="A16"/>
    </sheetView>
  </sheetViews>
  <sheetFormatPr defaultRowHeight="15" x14ac:dyDescent="0.25"/>
  <cols>
    <col min="1" max="1" width="174.7109375" customWidth="1"/>
    <col min="2" max="2" width="11.7109375" customWidth="1"/>
    <col min="3" max="3" width="11.5703125" customWidth="1"/>
    <col min="4" max="4" width="12.5703125" bestFit="1" customWidth="1"/>
  </cols>
  <sheetData>
    <row r="2" spans="1:4" x14ac:dyDescent="0.25">
      <c r="A2" s="2" t="s">
        <v>5</v>
      </c>
    </row>
    <row r="4" spans="1:4" ht="25.5" x14ac:dyDescent="0.25">
      <c r="A4" s="1" t="s">
        <v>56</v>
      </c>
      <c r="B4" s="6" t="s">
        <v>12</v>
      </c>
      <c r="C4" s="7" t="s">
        <v>13</v>
      </c>
      <c r="D4" s="8" t="s">
        <v>11</v>
      </c>
    </row>
    <row r="5" spans="1:4" x14ac:dyDescent="0.25">
      <c r="A5" s="1" t="s">
        <v>55</v>
      </c>
      <c r="B5" s="22">
        <v>490</v>
      </c>
      <c r="C5" s="42">
        <v>2</v>
      </c>
      <c r="D5" s="22">
        <f>B5*C5</f>
        <v>980</v>
      </c>
    </row>
    <row r="6" spans="1:4" x14ac:dyDescent="0.25">
      <c r="A6" s="1" t="s">
        <v>7</v>
      </c>
      <c r="B6" s="22">
        <v>290</v>
      </c>
      <c r="C6" s="42">
        <v>14</v>
      </c>
      <c r="D6" s="22">
        <f t="shared" ref="D6:D8" si="0">B6*C6</f>
        <v>4060</v>
      </c>
    </row>
    <row r="7" spans="1:4" x14ac:dyDescent="0.25">
      <c r="A7" s="1" t="s">
        <v>57</v>
      </c>
      <c r="B7" s="22">
        <v>2250</v>
      </c>
      <c r="C7" s="42">
        <v>2</v>
      </c>
      <c r="D7" s="22">
        <f t="shared" si="0"/>
        <v>4500</v>
      </c>
    </row>
    <row r="8" spans="1:4" x14ac:dyDescent="0.25">
      <c r="A8" s="1" t="s">
        <v>54</v>
      </c>
      <c r="B8" s="22">
        <v>500</v>
      </c>
      <c r="C8" s="42">
        <v>10</v>
      </c>
      <c r="D8" s="22">
        <f t="shared" si="0"/>
        <v>5000</v>
      </c>
    </row>
    <row r="9" spans="1:4" x14ac:dyDescent="0.25">
      <c r="A9" s="1" t="s">
        <v>115</v>
      </c>
      <c r="B9" s="1"/>
      <c r="C9" s="1"/>
      <c r="D9" s="22"/>
    </row>
    <row r="10" spans="1:4" x14ac:dyDescent="0.25">
      <c r="A10" s="1" t="s">
        <v>101</v>
      </c>
      <c r="B10" s="1"/>
      <c r="C10" s="1"/>
      <c r="D10" s="22">
        <f>SUM(D5:D9)</f>
        <v>14540</v>
      </c>
    </row>
    <row r="13" spans="1:4" x14ac:dyDescent="0.25">
      <c r="C13" s="4">
        <v>0.03</v>
      </c>
      <c r="D13" s="29">
        <f>D10*C13</f>
        <v>436.2</v>
      </c>
    </row>
    <row r="14" spans="1:4" x14ac:dyDescent="0.25">
      <c r="C14" s="4">
        <v>0.01</v>
      </c>
      <c r="D14" s="29">
        <f>D10*C14</f>
        <v>145.4</v>
      </c>
    </row>
    <row r="15" spans="1:4" x14ac:dyDescent="0.25">
      <c r="C15" s="4">
        <v>1.2E-2</v>
      </c>
      <c r="D15" s="29">
        <f>D10*C15</f>
        <v>174.48</v>
      </c>
    </row>
    <row r="16" spans="1:4" x14ac:dyDescent="0.25">
      <c r="C16" s="4">
        <v>6.4999999999999997E-3</v>
      </c>
      <c r="D16" s="29">
        <f>D10*C16</f>
        <v>94.509999999999991</v>
      </c>
    </row>
  </sheetData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6"/>
  <sheetViews>
    <sheetView zoomScale="90" zoomScaleNormal="90" workbookViewId="0">
      <selection activeCell="A24" sqref="A24"/>
    </sheetView>
  </sheetViews>
  <sheetFormatPr defaultRowHeight="15" x14ac:dyDescent="0.25"/>
  <cols>
    <col min="1" max="1" width="174" customWidth="1"/>
    <col min="2" max="2" width="11.7109375" customWidth="1"/>
    <col min="3" max="3" width="12" customWidth="1"/>
    <col min="4" max="4" width="12.5703125" bestFit="1" customWidth="1"/>
  </cols>
  <sheetData>
    <row r="2" spans="1:4" x14ac:dyDescent="0.25">
      <c r="A2" s="2" t="s">
        <v>5</v>
      </c>
    </row>
    <row r="4" spans="1:4" ht="25.5" x14ac:dyDescent="0.25">
      <c r="A4" s="1" t="s">
        <v>59</v>
      </c>
      <c r="B4" s="6" t="s">
        <v>12</v>
      </c>
      <c r="C4" s="7" t="s">
        <v>13</v>
      </c>
      <c r="D4" s="8" t="s">
        <v>11</v>
      </c>
    </row>
    <row r="5" spans="1:4" x14ac:dyDescent="0.25">
      <c r="A5" s="1" t="s">
        <v>61</v>
      </c>
      <c r="B5" s="25">
        <v>490</v>
      </c>
      <c r="C5" s="43">
        <v>2</v>
      </c>
      <c r="D5" s="25">
        <f>B5*C5</f>
        <v>980</v>
      </c>
    </row>
    <row r="6" spans="1:4" x14ac:dyDescent="0.25">
      <c r="A6" s="1" t="s">
        <v>7</v>
      </c>
      <c r="B6" s="25">
        <v>290</v>
      </c>
      <c r="C6" s="43">
        <v>14</v>
      </c>
      <c r="D6" s="25">
        <f t="shared" ref="D6:D8" si="0">B6*C6</f>
        <v>4060</v>
      </c>
    </row>
    <row r="7" spans="1:4" x14ac:dyDescent="0.25">
      <c r="A7" s="1" t="s">
        <v>58</v>
      </c>
      <c r="B7" s="25">
        <v>2250</v>
      </c>
      <c r="C7" s="43">
        <v>2</v>
      </c>
      <c r="D7" s="25">
        <f t="shared" si="0"/>
        <v>4500</v>
      </c>
    </row>
    <row r="8" spans="1:4" x14ac:dyDescent="0.25">
      <c r="A8" s="1" t="s">
        <v>60</v>
      </c>
      <c r="B8" s="25">
        <v>490</v>
      </c>
      <c r="C8" s="43">
        <v>8</v>
      </c>
      <c r="D8" s="25">
        <f t="shared" si="0"/>
        <v>3920</v>
      </c>
    </row>
    <row r="9" spans="1:4" x14ac:dyDescent="0.25">
      <c r="A9" s="1" t="s">
        <v>116</v>
      </c>
      <c r="B9" s="19"/>
      <c r="C9" s="19"/>
      <c r="D9" s="25"/>
    </row>
    <row r="10" spans="1:4" x14ac:dyDescent="0.25">
      <c r="A10" s="1" t="s">
        <v>101</v>
      </c>
      <c r="B10" s="19"/>
      <c r="C10" s="19"/>
      <c r="D10" s="25">
        <f>SUM(D5:D9)</f>
        <v>13460</v>
      </c>
    </row>
    <row r="13" spans="1:4" x14ac:dyDescent="0.25">
      <c r="C13" s="4">
        <v>0.03</v>
      </c>
      <c r="D13" s="29">
        <f>D10*C13</f>
        <v>403.8</v>
      </c>
    </row>
    <row r="14" spans="1:4" x14ac:dyDescent="0.25">
      <c r="C14" s="4">
        <v>0.01</v>
      </c>
      <c r="D14" s="29">
        <f>D10*C14</f>
        <v>134.6</v>
      </c>
    </row>
    <row r="15" spans="1:4" x14ac:dyDescent="0.25">
      <c r="C15" s="4">
        <v>1.2E-2</v>
      </c>
      <c r="D15" s="29">
        <f>D10*C15</f>
        <v>161.52000000000001</v>
      </c>
    </row>
    <row r="16" spans="1:4" x14ac:dyDescent="0.25">
      <c r="C16" s="4">
        <v>6.4999999999999997E-3</v>
      </c>
      <c r="D16" s="29">
        <f>D10*C16</f>
        <v>87.49</v>
      </c>
    </row>
  </sheetData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6"/>
  <sheetViews>
    <sheetView zoomScale="90" zoomScaleNormal="90" workbookViewId="0">
      <selection activeCell="A17" sqref="A17"/>
    </sheetView>
  </sheetViews>
  <sheetFormatPr defaultRowHeight="15" x14ac:dyDescent="0.25"/>
  <cols>
    <col min="1" max="1" width="175.42578125" customWidth="1"/>
    <col min="2" max="2" width="11.85546875" customWidth="1"/>
    <col min="3" max="3" width="11.42578125" customWidth="1"/>
    <col min="4" max="4" width="12.5703125" bestFit="1" customWidth="1"/>
  </cols>
  <sheetData>
    <row r="2" spans="1:4" x14ac:dyDescent="0.25">
      <c r="A2" s="2" t="s">
        <v>5</v>
      </c>
    </row>
    <row r="4" spans="1:4" ht="25.5" x14ac:dyDescent="0.25">
      <c r="A4" s="1" t="s">
        <v>64</v>
      </c>
      <c r="B4" s="6" t="s">
        <v>12</v>
      </c>
      <c r="C4" s="7" t="s">
        <v>13</v>
      </c>
      <c r="D4" s="8" t="s">
        <v>11</v>
      </c>
    </row>
    <row r="5" spans="1:4" x14ac:dyDescent="0.25">
      <c r="A5" s="1" t="s">
        <v>62</v>
      </c>
      <c r="B5" s="22">
        <v>450</v>
      </c>
      <c r="C5" s="42">
        <v>4</v>
      </c>
      <c r="D5" s="22">
        <f>B5*C5</f>
        <v>1800</v>
      </c>
    </row>
    <row r="6" spans="1:4" x14ac:dyDescent="0.25">
      <c r="A6" s="1" t="s">
        <v>7</v>
      </c>
      <c r="B6" s="22">
        <v>290</v>
      </c>
      <c r="C6" s="42">
        <v>28</v>
      </c>
      <c r="D6" s="22">
        <f t="shared" ref="D6:D8" si="0">B6*C6</f>
        <v>8120</v>
      </c>
    </row>
    <row r="7" spans="1:4" x14ac:dyDescent="0.25">
      <c r="A7" s="1" t="s">
        <v>63</v>
      </c>
      <c r="B7" s="22">
        <v>1750</v>
      </c>
      <c r="C7" s="42">
        <v>2</v>
      </c>
      <c r="D7" s="22">
        <f t="shared" si="0"/>
        <v>3500</v>
      </c>
    </row>
    <row r="8" spans="1:4" x14ac:dyDescent="0.25">
      <c r="A8" s="1" t="s">
        <v>65</v>
      </c>
      <c r="B8" s="22">
        <v>450</v>
      </c>
      <c r="C8" s="42">
        <v>9</v>
      </c>
      <c r="D8" s="22">
        <f t="shared" si="0"/>
        <v>4050</v>
      </c>
    </row>
    <row r="9" spans="1:4" x14ac:dyDescent="0.25">
      <c r="A9" s="1" t="s">
        <v>117</v>
      </c>
      <c r="B9" s="1"/>
      <c r="C9" s="1"/>
      <c r="D9" s="1"/>
    </row>
    <row r="10" spans="1:4" x14ac:dyDescent="0.25">
      <c r="A10" s="1" t="s">
        <v>101</v>
      </c>
      <c r="B10" s="1"/>
      <c r="C10" s="1"/>
      <c r="D10" s="22">
        <f>SUM(D5:D9)</f>
        <v>17470</v>
      </c>
    </row>
    <row r="13" spans="1:4" x14ac:dyDescent="0.25">
      <c r="C13" s="4">
        <v>0.03</v>
      </c>
      <c r="D13" s="29">
        <f>D10*C13</f>
        <v>524.1</v>
      </c>
    </row>
    <row r="14" spans="1:4" x14ac:dyDescent="0.25">
      <c r="C14" s="4">
        <v>0.01</v>
      </c>
      <c r="D14" s="29">
        <f>D10*C14</f>
        <v>174.70000000000002</v>
      </c>
    </row>
    <row r="15" spans="1:4" x14ac:dyDescent="0.25">
      <c r="C15" s="4">
        <v>1.2E-2</v>
      </c>
      <c r="D15" s="29">
        <f>D10*C15</f>
        <v>209.64000000000001</v>
      </c>
    </row>
    <row r="16" spans="1:4" x14ac:dyDescent="0.25">
      <c r="C16" s="4">
        <v>6.4999999999999997E-3</v>
      </c>
      <c r="D16" s="29">
        <f>D10*C16</f>
        <v>113.55499999999999</v>
      </c>
    </row>
  </sheetData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6"/>
  <sheetViews>
    <sheetView zoomScale="90" zoomScaleNormal="90" workbookViewId="0">
      <selection activeCell="A21" sqref="A21"/>
    </sheetView>
  </sheetViews>
  <sheetFormatPr defaultRowHeight="15" x14ac:dyDescent="0.25"/>
  <cols>
    <col min="1" max="1" width="176.28515625" customWidth="1"/>
    <col min="2" max="2" width="11.42578125" bestFit="1" customWidth="1"/>
    <col min="3" max="3" width="11.140625" customWidth="1"/>
    <col min="4" max="4" width="12.5703125" bestFit="1" customWidth="1"/>
  </cols>
  <sheetData>
    <row r="2" spans="1:4" x14ac:dyDescent="0.25">
      <c r="A2" s="2" t="s">
        <v>5</v>
      </c>
    </row>
    <row r="4" spans="1:4" ht="25.5" x14ac:dyDescent="0.25">
      <c r="A4" s="1" t="s">
        <v>68</v>
      </c>
      <c r="B4" s="6" t="s">
        <v>12</v>
      </c>
      <c r="C4" s="7" t="s">
        <v>13</v>
      </c>
      <c r="D4" s="8" t="s">
        <v>11</v>
      </c>
    </row>
    <row r="5" spans="1:4" x14ac:dyDescent="0.25">
      <c r="A5" s="1" t="s">
        <v>67</v>
      </c>
      <c r="B5" s="25">
        <v>430</v>
      </c>
      <c r="C5" s="43">
        <v>2</v>
      </c>
      <c r="D5" s="25">
        <f>B5*C5</f>
        <v>860</v>
      </c>
    </row>
    <row r="6" spans="1:4" x14ac:dyDescent="0.25">
      <c r="A6" s="1" t="s">
        <v>7</v>
      </c>
      <c r="B6" s="25">
        <v>250</v>
      </c>
      <c r="C6" s="43">
        <v>14</v>
      </c>
      <c r="D6" s="25">
        <f t="shared" ref="D6:D8" si="0">B6*C6</f>
        <v>3500</v>
      </c>
    </row>
    <row r="7" spans="1:4" x14ac:dyDescent="0.25">
      <c r="A7" s="1" t="s">
        <v>69</v>
      </c>
      <c r="B7" s="25">
        <v>1750</v>
      </c>
      <c r="C7" s="43">
        <v>2</v>
      </c>
      <c r="D7" s="25">
        <f t="shared" si="0"/>
        <v>3500</v>
      </c>
    </row>
    <row r="8" spans="1:4" x14ac:dyDescent="0.25">
      <c r="A8" s="1" t="s">
        <v>66</v>
      </c>
      <c r="B8" s="25">
        <v>400</v>
      </c>
      <c r="C8" s="43">
        <v>7</v>
      </c>
      <c r="D8" s="25">
        <f t="shared" si="0"/>
        <v>2800</v>
      </c>
    </row>
    <row r="9" spans="1:4" x14ac:dyDescent="0.25">
      <c r="A9" s="1" t="s">
        <v>118</v>
      </c>
      <c r="B9" s="25"/>
      <c r="C9" s="19"/>
      <c r="D9" s="19"/>
    </row>
    <row r="10" spans="1:4" x14ac:dyDescent="0.25">
      <c r="A10" s="1" t="s">
        <v>101</v>
      </c>
      <c r="B10" s="25"/>
      <c r="C10" s="19"/>
      <c r="D10" s="25">
        <f>SUM(D5:D9)</f>
        <v>10660</v>
      </c>
    </row>
    <row r="13" spans="1:4" x14ac:dyDescent="0.25">
      <c r="C13" s="4">
        <v>0.03</v>
      </c>
      <c r="D13" s="29">
        <f>D10*C13</f>
        <v>319.8</v>
      </c>
    </row>
    <row r="14" spans="1:4" x14ac:dyDescent="0.25">
      <c r="C14" s="4">
        <v>0.01</v>
      </c>
      <c r="D14" s="29">
        <f>D10*C14</f>
        <v>106.60000000000001</v>
      </c>
    </row>
    <row r="15" spans="1:4" x14ac:dyDescent="0.25">
      <c r="C15" s="4">
        <v>1.2E-2</v>
      </c>
      <c r="D15" s="29">
        <f>D10*C15</f>
        <v>127.92</v>
      </c>
    </row>
    <row r="16" spans="1:4" x14ac:dyDescent="0.25">
      <c r="C16" s="4">
        <v>6.4999999999999997E-3</v>
      </c>
      <c r="D16" s="29">
        <f>D10*C16</f>
        <v>69.289999999999992</v>
      </c>
    </row>
  </sheetData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5"/>
  <sheetViews>
    <sheetView zoomScale="90" zoomScaleNormal="90" workbookViewId="0">
      <pane ySplit="6960" topLeftCell="A18"/>
      <selection activeCell="A18" sqref="A18"/>
      <selection pane="bottomLeft" activeCell="A18" sqref="A18"/>
    </sheetView>
  </sheetViews>
  <sheetFormatPr defaultRowHeight="15" x14ac:dyDescent="0.25"/>
  <cols>
    <col min="1" max="1" width="174.5703125" customWidth="1"/>
    <col min="2" max="2" width="11.140625" customWidth="1"/>
    <col min="3" max="3" width="11.5703125" customWidth="1"/>
    <col min="4" max="4" width="13.7109375" customWidth="1"/>
  </cols>
  <sheetData>
    <row r="2" spans="1:4" x14ac:dyDescent="0.25">
      <c r="A2" s="2" t="s">
        <v>5</v>
      </c>
    </row>
    <row r="4" spans="1:4" ht="25.5" x14ac:dyDescent="0.25">
      <c r="A4" s="1" t="s">
        <v>70</v>
      </c>
      <c r="B4" s="6" t="s">
        <v>12</v>
      </c>
      <c r="C4" s="7" t="s">
        <v>13</v>
      </c>
      <c r="D4" s="8" t="s">
        <v>11</v>
      </c>
    </row>
    <row r="5" spans="1:4" ht="18.75" x14ac:dyDescent="0.25">
      <c r="A5" s="1" t="s">
        <v>71</v>
      </c>
      <c r="B5" s="22">
        <v>300</v>
      </c>
      <c r="C5" s="36">
        <v>4</v>
      </c>
      <c r="D5" s="22">
        <f>B5*C5</f>
        <v>1200</v>
      </c>
    </row>
    <row r="6" spans="1:4" ht="18.75" x14ac:dyDescent="0.25">
      <c r="A6" s="1" t="s">
        <v>7</v>
      </c>
      <c r="B6" s="22">
        <v>150</v>
      </c>
      <c r="C6" s="36">
        <v>28</v>
      </c>
      <c r="D6" s="22">
        <f t="shared" ref="D6:D8" si="0">B6*C6</f>
        <v>4200</v>
      </c>
    </row>
    <row r="7" spans="1:4" ht="18.75" x14ac:dyDescent="0.25">
      <c r="A7" s="1" t="s">
        <v>73</v>
      </c>
      <c r="B7" s="22">
        <v>1750</v>
      </c>
      <c r="C7" s="37">
        <v>2</v>
      </c>
      <c r="D7" s="22">
        <f t="shared" si="0"/>
        <v>3500</v>
      </c>
    </row>
    <row r="8" spans="1:4" ht="18.75" x14ac:dyDescent="0.25">
      <c r="A8" s="1" t="s">
        <v>72</v>
      </c>
      <c r="B8" s="22">
        <v>350</v>
      </c>
      <c r="C8" s="36">
        <v>21</v>
      </c>
      <c r="D8" s="22">
        <f t="shared" si="0"/>
        <v>7350</v>
      </c>
    </row>
    <row r="9" spans="1:4" x14ac:dyDescent="0.25">
      <c r="A9" s="1" t="s">
        <v>119</v>
      </c>
      <c r="B9" s="22"/>
      <c r="C9" s="1"/>
      <c r="D9" s="22"/>
    </row>
    <row r="10" spans="1:4" x14ac:dyDescent="0.25">
      <c r="A10" s="1" t="s">
        <v>101</v>
      </c>
      <c r="B10" s="1"/>
      <c r="C10" s="1"/>
      <c r="D10" s="22">
        <f>SUM(D5:D9)</f>
        <v>16250</v>
      </c>
    </row>
    <row r="12" spans="1:4" x14ac:dyDescent="0.25">
      <c r="C12" s="4">
        <v>0.03</v>
      </c>
      <c r="D12" s="29">
        <f>D10*C12</f>
        <v>487.5</v>
      </c>
    </row>
    <row r="13" spans="1:4" x14ac:dyDescent="0.25">
      <c r="C13" s="4">
        <v>0.01</v>
      </c>
      <c r="D13" s="29">
        <f>D10*C13</f>
        <v>162.5</v>
      </c>
    </row>
    <row r="14" spans="1:4" x14ac:dyDescent="0.25">
      <c r="C14" s="4">
        <v>1.2E-2</v>
      </c>
      <c r="D14" s="29">
        <f>D10*C14</f>
        <v>195</v>
      </c>
    </row>
    <row r="15" spans="1:4" x14ac:dyDescent="0.25">
      <c r="C15" s="4">
        <v>6.4999999999999997E-3</v>
      </c>
      <c r="D15" s="29">
        <f>D10*C15</f>
        <v>105.625</v>
      </c>
    </row>
  </sheetData>
  <pageMargins left="0.511811024" right="0.511811024" top="0.78740157499999996" bottom="0.78740157499999996" header="0.31496062000000002" footer="0.3149606200000000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6"/>
  <sheetViews>
    <sheetView zoomScale="90" zoomScaleNormal="90" workbookViewId="0">
      <selection activeCell="A15" sqref="A15"/>
    </sheetView>
  </sheetViews>
  <sheetFormatPr defaultRowHeight="15" x14ac:dyDescent="0.25"/>
  <cols>
    <col min="1" max="1" width="175.5703125" customWidth="1"/>
    <col min="2" max="2" width="11.42578125" bestFit="1" customWidth="1"/>
    <col min="3" max="3" width="11.42578125" customWidth="1"/>
    <col min="4" max="4" width="12.5703125" bestFit="1" customWidth="1"/>
  </cols>
  <sheetData>
    <row r="2" spans="1:4" x14ac:dyDescent="0.25">
      <c r="A2" s="2" t="s">
        <v>5</v>
      </c>
    </row>
    <row r="4" spans="1:4" ht="25.5" x14ac:dyDescent="0.25">
      <c r="A4" s="1" t="s">
        <v>77</v>
      </c>
      <c r="B4" s="6" t="s">
        <v>12</v>
      </c>
      <c r="C4" s="7" t="s">
        <v>13</v>
      </c>
      <c r="D4" s="8" t="s">
        <v>11</v>
      </c>
    </row>
    <row r="5" spans="1:4" x14ac:dyDescent="0.25">
      <c r="A5" s="1" t="s">
        <v>74</v>
      </c>
      <c r="B5" s="25">
        <v>345</v>
      </c>
      <c r="C5" s="43">
        <v>6</v>
      </c>
      <c r="D5" s="25">
        <f>B5*C5</f>
        <v>2070</v>
      </c>
    </row>
    <row r="6" spans="1:4" x14ac:dyDescent="0.25">
      <c r="A6" s="1" t="s">
        <v>7</v>
      </c>
      <c r="B6" s="25">
        <v>209</v>
      </c>
      <c r="C6" s="43">
        <v>42</v>
      </c>
      <c r="D6" s="25">
        <f t="shared" ref="D6:D8" si="0">B6*C6</f>
        <v>8778</v>
      </c>
    </row>
    <row r="7" spans="1:4" x14ac:dyDescent="0.25">
      <c r="A7" s="1" t="s">
        <v>76</v>
      </c>
      <c r="B7" s="25">
        <v>1500</v>
      </c>
      <c r="C7" s="43">
        <v>2</v>
      </c>
      <c r="D7" s="25">
        <f t="shared" si="0"/>
        <v>3000</v>
      </c>
    </row>
    <row r="8" spans="1:4" x14ac:dyDescent="0.25">
      <c r="A8" s="1" t="s">
        <v>75</v>
      </c>
      <c r="B8" s="25">
        <v>375</v>
      </c>
      <c r="C8" s="44">
        <v>18</v>
      </c>
      <c r="D8" s="25">
        <f t="shared" si="0"/>
        <v>6750</v>
      </c>
    </row>
    <row r="9" spans="1:4" x14ac:dyDescent="0.25">
      <c r="A9" s="1" t="s">
        <v>120</v>
      </c>
      <c r="B9" s="25"/>
      <c r="C9" s="19"/>
      <c r="D9" s="25"/>
    </row>
    <row r="10" spans="1:4" x14ac:dyDescent="0.25">
      <c r="A10" s="1" t="s">
        <v>101</v>
      </c>
      <c r="B10" s="25"/>
      <c r="C10" s="19"/>
      <c r="D10" s="25">
        <f>SUM(D5:D9)</f>
        <v>20598</v>
      </c>
    </row>
    <row r="13" spans="1:4" x14ac:dyDescent="0.25">
      <c r="C13" s="4">
        <v>0.03</v>
      </c>
      <c r="D13" s="29">
        <f>D10*C13</f>
        <v>617.93999999999994</v>
      </c>
    </row>
    <row r="14" spans="1:4" x14ac:dyDescent="0.25">
      <c r="C14" s="4">
        <v>0.01</v>
      </c>
      <c r="D14" s="29">
        <f>D10*C14</f>
        <v>205.98000000000002</v>
      </c>
    </row>
    <row r="15" spans="1:4" x14ac:dyDescent="0.25">
      <c r="C15" s="4">
        <v>1.2E-2</v>
      </c>
      <c r="D15" s="29">
        <f>D10*C15</f>
        <v>247.17600000000002</v>
      </c>
    </row>
    <row r="16" spans="1:4" x14ac:dyDescent="0.25">
      <c r="C16" s="4">
        <v>6.4999999999999997E-3</v>
      </c>
      <c r="D16" s="29">
        <f>D10*C16</f>
        <v>133.887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7"/>
  <sheetViews>
    <sheetView zoomScale="90" zoomScaleNormal="90" workbookViewId="0">
      <selection activeCell="A6" sqref="A6:D11"/>
    </sheetView>
  </sheetViews>
  <sheetFormatPr defaultRowHeight="15" x14ac:dyDescent="0.25"/>
  <cols>
    <col min="1" max="1" width="174.7109375" customWidth="1"/>
    <col min="2" max="2" width="12" customWidth="1"/>
    <col min="3" max="3" width="11.7109375" customWidth="1"/>
    <col min="4" max="4" width="12.5703125" bestFit="1" customWidth="1"/>
  </cols>
  <sheetData>
    <row r="2" spans="1:4" x14ac:dyDescent="0.25">
      <c r="A2" s="2" t="s">
        <v>5</v>
      </c>
    </row>
    <row r="5" spans="1:4" ht="25.5" x14ac:dyDescent="0.25">
      <c r="A5" s="1" t="s">
        <v>80</v>
      </c>
      <c r="B5" s="6" t="s">
        <v>12</v>
      </c>
      <c r="C5" s="7" t="s">
        <v>13</v>
      </c>
      <c r="D5" s="8" t="s">
        <v>11</v>
      </c>
    </row>
    <row r="6" spans="1:4" ht="18.75" x14ac:dyDescent="0.25">
      <c r="A6" s="1" t="s">
        <v>79</v>
      </c>
      <c r="B6" s="22">
        <v>390</v>
      </c>
      <c r="C6" s="40">
        <v>4</v>
      </c>
      <c r="D6" s="22">
        <f>B6*C6</f>
        <v>1560</v>
      </c>
    </row>
    <row r="7" spans="1:4" ht="18.75" x14ac:dyDescent="0.25">
      <c r="A7" s="1" t="s">
        <v>7</v>
      </c>
      <c r="B7" s="22">
        <v>200</v>
      </c>
      <c r="C7" s="40">
        <v>28</v>
      </c>
      <c r="D7" s="22">
        <f t="shared" ref="D7:D9" si="0">B7*C7</f>
        <v>5600</v>
      </c>
    </row>
    <row r="8" spans="1:4" ht="18.75" x14ac:dyDescent="0.25">
      <c r="A8" s="1" t="s">
        <v>85</v>
      </c>
      <c r="B8" s="22">
        <v>1450</v>
      </c>
      <c r="C8" s="40">
        <v>2</v>
      </c>
      <c r="D8" s="22">
        <f t="shared" si="0"/>
        <v>2900</v>
      </c>
    </row>
    <row r="9" spans="1:4" ht="18.75" x14ac:dyDescent="0.25">
      <c r="A9" s="1" t="s">
        <v>78</v>
      </c>
      <c r="B9" s="22">
        <v>380</v>
      </c>
      <c r="C9" s="40">
        <v>12</v>
      </c>
      <c r="D9" s="22">
        <f t="shared" si="0"/>
        <v>4560</v>
      </c>
    </row>
    <row r="10" spans="1:4" x14ac:dyDescent="0.25">
      <c r="A10" s="1" t="s">
        <v>121</v>
      </c>
      <c r="B10" s="22"/>
      <c r="C10" s="1"/>
      <c r="D10" s="22"/>
    </row>
    <row r="11" spans="1:4" x14ac:dyDescent="0.25">
      <c r="A11" s="1" t="s">
        <v>101</v>
      </c>
      <c r="B11" s="22"/>
      <c r="C11" s="1"/>
      <c r="D11" s="22">
        <f>SUM(D6:D10)</f>
        <v>14620</v>
      </c>
    </row>
    <row r="14" spans="1:4" x14ac:dyDescent="0.25">
      <c r="C14" s="4">
        <v>0.03</v>
      </c>
      <c r="D14" s="29">
        <f>D11*C14</f>
        <v>438.59999999999997</v>
      </c>
    </row>
    <row r="15" spans="1:4" x14ac:dyDescent="0.25">
      <c r="C15" s="4">
        <v>0.01</v>
      </c>
      <c r="D15" s="29">
        <f>D11*C15</f>
        <v>146.20000000000002</v>
      </c>
    </row>
    <row r="16" spans="1:4" x14ac:dyDescent="0.25">
      <c r="C16" s="4">
        <v>1.2E-2</v>
      </c>
      <c r="D16" s="29">
        <f>D11*C16</f>
        <v>175.44</v>
      </c>
    </row>
    <row r="17" spans="3:4" x14ac:dyDescent="0.25">
      <c r="C17" s="4">
        <v>6.4999999999999997E-3</v>
      </c>
      <c r="D17" s="29">
        <f>D11*C17</f>
        <v>95.03</v>
      </c>
    </row>
  </sheetData>
  <pageMargins left="0.511811024" right="0.511811024" top="0.78740157499999996" bottom="0.78740157499999996" header="0.31496062000000002" footer="0.3149606200000000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7"/>
  <sheetViews>
    <sheetView zoomScale="90" zoomScaleNormal="90" workbookViewId="0">
      <selection activeCell="A17" sqref="A17"/>
    </sheetView>
  </sheetViews>
  <sheetFormatPr defaultRowHeight="15" x14ac:dyDescent="0.25"/>
  <cols>
    <col min="1" max="1" width="174.42578125" customWidth="1"/>
    <col min="2" max="2" width="11.42578125" bestFit="1" customWidth="1"/>
    <col min="3" max="3" width="11.7109375" customWidth="1"/>
    <col min="4" max="4" width="12.5703125" bestFit="1" customWidth="1"/>
  </cols>
  <sheetData>
    <row r="2" spans="1:4" x14ac:dyDescent="0.25">
      <c r="A2" s="2" t="s">
        <v>5</v>
      </c>
    </row>
    <row r="5" spans="1:4" ht="25.5" x14ac:dyDescent="0.25">
      <c r="A5" s="1" t="s">
        <v>84</v>
      </c>
      <c r="B5" s="6" t="s">
        <v>12</v>
      </c>
      <c r="C5" s="7" t="s">
        <v>13</v>
      </c>
      <c r="D5" s="8" t="s">
        <v>11</v>
      </c>
    </row>
    <row r="6" spans="1:4" x14ac:dyDescent="0.25">
      <c r="A6" s="1" t="s">
        <v>82</v>
      </c>
      <c r="B6" s="25">
        <v>290</v>
      </c>
      <c r="C6" s="43">
        <v>8</v>
      </c>
      <c r="D6" s="25">
        <f>B6*C6</f>
        <v>2320</v>
      </c>
    </row>
    <row r="7" spans="1:4" x14ac:dyDescent="0.25">
      <c r="A7" s="1" t="s">
        <v>7</v>
      </c>
      <c r="B7" s="25">
        <v>145</v>
      </c>
      <c r="C7" s="43">
        <v>56</v>
      </c>
      <c r="D7" s="25">
        <f t="shared" ref="D7:D9" si="0">B7*C7</f>
        <v>8120</v>
      </c>
    </row>
    <row r="8" spans="1:4" x14ac:dyDescent="0.25">
      <c r="A8" s="1" t="s">
        <v>83</v>
      </c>
      <c r="B8" s="25">
        <v>1450</v>
      </c>
      <c r="C8" s="43">
        <v>2</v>
      </c>
      <c r="D8" s="25">
        <f t="shared" si="0"/>
        <v>2900</v>
      </c>
    </row>
    <row r="9" spans="1:4" x14ac:dyDescent="0.25">
      <c r="A9" s="1" t="s">
        <v>81</v>
      </c>
      <c r="B9" s="25">
        <v>244.9</v>
      </c>
      <c r="C9" s="43">
        <v>51</v>
      </c>
      <c r="D9" s="25">
        <f t="shared" si="0"/>
        <v>12489.9</v>
      </c>
    </row>
    <row r="10" spans="1:4" x14ac:dyDescent="0.25">
      <c r="A10" s="1" t="s">
        <v>122</v>
      </c>
      <c r="B10" s="19"/>
      <c r="C10" s="19"/>
      <c r="D10" s="25"/>
    </row>
    <row r="11" spans="1:4" x14ac:dyDescent="0.25">
      <c r="A11" s="1" t="s">
        <v>101</v>
      </c>
      <c r="B11" s="19"/>
      <c r="C11" s="19"/>
      <c r="D11" s="25">
        <f>SUM(D6:D10)</f>
        <v>25829.9</v>
      </c>
    </row>
    <row r="14" spans="1:4" x14ac:dyDescent="0.25">
      <c r="C14" s="4">
        <v>0.03</v>
      </c>
      <c r="D14" s="29">
        <f>D11*C14</f>
        <v>774.89700000000005</v>
      </c>
    </row>
    <row r="15" spans="1:4" x14ac:dyDescent="0.25">
      <c r="C15" s="4">
        <v>0.01</v>
      </c>
      <c r="D15" s="29">
        <f>D11*C15</f>
        <v>258.29900000000004</v>
      </c>
    </row>
    <row r="16" spans="1:4" x14ac:dyDescent="0.25">
      <c r="C16" s="4">
        <v>1.2E-2</v>
      </c>
      <c r="D16" s="29">
        <f>D11*C16</f>
        <v>309.9588</v>
      </c>
    </row>
    <row r="17" spans="3:4" x14ac:dyDescent="0.25">
      <c r="C17" s="4">
        <v>6.4999999999999997E-3</v>
      </c>
      <c r="D17" s="29">
        <f>D11*C17</f>
        <v>167.89435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zoomScale="80" zoomScaleNormal="80" workbookViewId="0">
      <selection activeCell="A4" sqref="A4:D9"/>
    </sheetView>
  </sheetViews>
  <sheetFormatPr defaultRowHeight="15" x14ac:dyDescent="0.25"/>
  <cols>
    <col min="1" max="1" width="196.42578125" customWidth="1"/>
    <col min="2" max="2" width="14.28515625" bestFit="1" customWidth="1"/>
    <col min="3" max="3" width="12.28515625" customWidth="1"/>
    <col min="4" max="4" width="14.28515625" bestFit="1" customWidth="1"/>
    <col min="7" max="7" width="11.28515625" customWidth="1"/>
  </cols>
  <sheetData>
    <row r="1" spans="1:7" x14ac:dyDescent="0.25">
      <c r="A1" s="2" t="s">
        <v>5</v>
      </c>
    </row>
    <row r="3" spans="1:7" x14ac:dyDescent="0.25">
      <c r="A3" s="1" t="s">
        <v>17</v>
      </c>
      <c r="B3" s="6" t="s">
        <v>12</v>
      </c>
      <c r="C3" s="7" t="s">
        <v>13</v>
      </c>
      <c r="D3" s="8" t="s">
        <v>11</v>
      </c>
    </row>
    <row r="4" spans="1:7" ht="18.75" x14ac:dyDescent="0.25">
      <c r="A4" s="1" t="s">
        <v>14</v>
      </c>
      <c r="B4" s="18">
        <v>400</v>
      </c>
      <c r="C4" s="40">
        <v>2</v>
      </c>
      <c r="D4" s="24">
        <f>B4*C4</f>
        <v>800</v>
      </c>
      <c r="F4" s="38">
        <v>0.03</v>
      </c>
      <c r="G4" s="29">
        <f>D9*F4</f>
        <v>387</v>
      </c>
    </row>
    <row r="5" spans="1:7" ht="18.75" x14ac:dyDescent="0.25">
      <c r="A5" s="1" t="s">
        <v>7</v>
      </c>
      <c r="B5" s="18">
        <v>150</v>
      </c>
      <c r="C5" s="40">
        <v>14</v>
      </c>
      <c r="D5" s="24">
        <f t="shared" ref="D5:D7" si="0">B5*C5</f>
        <v>2100</v>
      </c>
      <c r="F5" s="38">
        <v>0.01</v>
      </c>
      <c r="G5" s="29">
        <f>D9*F5</f>
        <v>129</v>
      </c>
    </row>
    <row r="6" spans="1:7" ht="18.75" x14ac:dyDescent="0.25">
      <c r="A6" s="1" t="s">
        <v>15</v>
      </c>
      <c r="B6" s="18">
        <v>1500</v>
      </c>
      <c r="C6" s="40">
        <v>2</v>
      </c>
      <c r="D6" s="24">
        <f t="shared" si="0"/>
        <v>3000</v>
      </c>
      <c r="F6" s="38">
        <v>1.2E-2</v>
      </c>
      <c r="G6" s="29">
        <f>D9*F6</f>
        <v>154.80000000000001</v>
      </c>
    </row>
    <row r="7" spans="1:7" ht="18.75" x14ac:dyDescent="0.25">
      <c r="A7" s="1" t="s">
        <v>16</v>
      </c>
      <c r="B7" s="18">
        <v>350</v>
      </c>
      <c r="C7" s="40">
        <v>20</v>
      </c>
      <c r="D7" s="24">
        <f t="shared" si="0"/>
        <v>7000</v>
      </c>
      <c r="F7" s="38">
        <v>6.4999999999999997E-3</v>
      </c>
      <c r="G7" s="29">
        <f>D9*F7</f>
        <v>83.85</v>
      </c>
    </row>
    <row r="8" spans="1:7" x14ac:dyDescent="0.25">
      <c r="A8" s="1" t="s">
        <v>105</v>
      </c>
      <c r="B8" s="19"/>
      <c r="C8" s="19"/>
      <c r="D8" s="24"/>
    </row>
    <row r="9" spans="1:7" x14ac:dyDescent="0.25">
      <c r="A9" s="1" t="s">
        <v>101</v>
      </c>
      <c r="B9" s="19"/>
      <c r="C9" s="19"/>
      <c r="D9" s="24">
        <f>SUM(D4:D8)</f>
        <v>12900</v>
      </c>
    </row>
  </sheetData>
  <pageMargins left="0.511811024" right="0.511811024" top="0.78740157499999996" bottom="0.78740157499999996" header="0.31496062000000002" footer="0.3149606200000000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7"/>
  <sheetViews>
    <sheetView zoomScale="90" zoomScaleNormal="90" workbookViewId="0">
      <selection activeCell="A6" sqref="A6:D11"/>
    </sheetView>
  </sheetViews>
  <sheetFormatPr defaultRowHeight="15" x14ac:dyDescent="0.25"/>
  <cols>
    <col min="1" max="1" width="175.85546875" customWidth="1"/>
    <col min="2" max="2" width="11.42578125" bestFit="1" customWidth="1"/>
    <col min="3" max="3" width="11.28515625" customWidth="1"/>
    <col min="4" max="4" width="12.5703125" bestFit="1" customWidth="1"/>
  </cols>
  <sheetData>
    <row r="2" spans="1:4" x14ac:dyDescent="0.25">
      <c r="A2" s="2" t="s">
        <v>5</v>
      </c>
    </row>
    <row r="5" spans="1:4" ht="25.5" x14ac:dyDescent="0.25">
      <c r="A5" s="1" t="s">
        <v>103</v>
      </c>
      <c r="B5" s="6" t="s">
        <v>12</v>
      </c>
      <c r="C5" s="7" t="s">
        <v>13</v>
      </c>
      <c r="D5" s="8" t="s">
        <v>11</v>
      </c>
    </row>
    <row r="6" spans="1:4" x14ac:dyDescent="0.25">
      <c r="A6" s="1" t="s">
        <v>87</v>
      </c>
      <c r="B6" s="22">
        <v>390</v>
      </c>
      <c r="C6" s="42">
        <v>2</v>
      </c>
      <c r="D6" s="22">
        <f>B6*C6</f>
        <v>780</v>
      </c>
    </row>
    <row r="7" spans="1:4" x14ac:dyDescent="0.25">
      <c r="A7" s="1" t="s">
        <v>7</v>
      </c>
      <c r="B7" s="22">
        <v>190</v>
      </c>
      <c r="C7" s="42">
        <v>14</v>
      </c>
      <c r="D7" s="22">
        <f t="shared" ref="D7:D9" si="0">B7*C7</f>
        <v>2660</v>
      </c>
    </row>
    <row r="8" spans="1:4" x14ac:dyDescent="0.25">
      <c r="A8" s="1" t="s">
        <v>88</v>
      </c>
      <c r="B8" s="22">
        <v>1500</v>
      </c>
      <c r="C8" s="42">
        <v>2</v>
      </c>
      <c r="D8" s="22">
        <f t="shared" si="0"/>
        <v>3000</v>
      </c>
    </row>
    <row r="9" spans="1:4" x14ac:dyDescent="0.25">
      <c r="A9" s="1" t="s">
        <v>86</v>
      </c>
      <c r="B9" s="22">
        <v>354.71</v>
      </c>
      <c r="C9" s="42">
        <v>14</v>
      </c>
      <c r="D9" s="22">
        <f t="shared" si="0"/>
        <v>4965.9399999999996</v>
      </c>
    </row>
    <row r="10" spans="1:4" x14ac:dyDescent="0.25">
      <c r="A10" s="1" t="s">
        <v>123</v>
      </c>
      <c r="B10" s="1"/>
      <c r="C10" s="1"/>
      <c r="D10" s="22"/>
    </row>
    <row r="11" spans="1:4" x14ac:dyDescent="0.25">
      <c r="A11" s="1" t="s">
        <v>101</v>
      </c>
      <c r="B11" s="1"/>
      <c r="C11" s="1"/>
      <c r="D11" s="22">
        <f>SUM(D6:D10)</f>
        <v>11405.939999999999</v>
      </c>
    </row>
    <row r="14" spans="1:4" x14ac:dyDescent="0.25">
      <c r="B14" s="4">
        <v>0.03</v>
      </c>
      <c r="C14" s="29">
        <f>D11*B14</f>
        <v>342.17819999999995</v>
      </c>
    </row>
    <row r="15" spans="1:4" x14ac:dyDescent="0.25">
      <c r="B15" s="4">
        <v>0.01</v>
      </c>
      <c r="C15" s="29">
        <f>D11*B15</f>
        <v>114.05939999999998</v>
      </c>
    </row>
    <row r="16" spans="1:4" x14ac:dyDescent="0.25">
      <c r="B16" s="4">
        <v>1.2E-2</v>
      </c>
      <c r="C16" s="29">
        <f>D11*B16</f>
        <v>136.87127999999998</v>
      </c>
    </row>
    <row r="17" spans="2:3" x14ac:dyDescent="0.25">
      <c r="B17" s="4">
        <v>6.4999999999999997E-3</v>
      </c>
      <c r="C17" s="29">
        <f>D11*B17</f>
        <v>74.138609999999986</v>
      </c>
    </row>
  </sheetData>
  <pageMargins left="0.511811024" right="0.511811024" top="0.78740157499999996" bottom="0.78740157499999996" header="0.31496062000000002" footer="0.3149606200000000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7"/>
  <sheetViews>
    <sheetView zoomScale="90" zoomScaleNormal="90" workbookViewId="0">
      <selection activeCell="A19" sqref="A19"/>
    </sheetView>
  </sheetViews>
  <sheetFormatPr defaultRowHeight="15" x14ac:dyDescent="0.25"/>
  <cols>
    <col min="1" max="1" width="175.5703125" customWidth="1"/>
    <col min="2" max="2" width="12.140625" customWidth="1"/>
    <col min="3" max="3" width="11.85546875" customWidth="1"/>
    <col min="4" max="4" width="11.42578125" bestFit="1" customWidth="1"/>
  </cols>
  <sheetData>
    <row r="2" spans="1:4" x14ac:dyDescent="0.25">
      <c r="A2" s="2" t="s">
        <v>5</v>
      </c>
    </row>
    <row r="5" spans="1:4" ht="25.5" x14ac:dyDescent="0.25">
      <c r="A5" s="1" t="s">
        <v>91</v>
      </c>
      <c r="B5" s="6" t="s">
        <v>12</v>
      </c>
      <c r="C5" s="7" t="s">
        <v>13</v>
      </c>
      <c r="D5" s="8" t="s">
        <v>11</v>
      </c>
    </row>
    <row r="6" spans="1:4" x14ac:dyDescent="0.25">
      <c r="A6" s="1" t="s">
        <v>90</v>
      </c>
      <c r="B6" s="24">
        <v>290</v>
      </c>
      <c r="C6" s="43">
        <v>2</v>
      </c>
      <c r="D6" s="24">
        <f>B6*C6</f>
        <v>580</v>
      </c>
    </row>
    <row r="7" spans="1:4" x14ac:dyDescent="0.25">
      <c r="A7" s="1" t="s">
        <v>7</v>
      </c>
      <c r="B7" s="24">
        <v>210</v>
      </c>
      <c r="C7" s="43">
        <v>14</v>
      </c>
      <c r="D7" s="24">
        <f t="shared" ref="D7:D9" si="0">B7*C7</f>
        <v>2940</v>
      </c>
    </row>
    <row r="8" spans="1:4" x14ac:dyDescent="0.25">
      <c r="A8" s="1" t="s">
        <v>92</v>
      </c>
      <c r="B8" s="24">
        <v>1000</v>
      </c>
      <c r="C8" s="43">
        <v>2</v>
      </c>
      <c r="D8" s="24">
        <f t="shared" si="0"/>
        <v>2000</v>
      </c>
    </row>
    <row r="9" spans="1:4" x14ac:dyDescent="0.25">
      <c r="A9" s="1" t="s">
        <v>89</v>
      </c>
      <c r="B9" s="24">
        <v>312</v>
      </c>
      <c r="C9" s="43">
        <v>8</v>
      </c>
      <c r="D9" s="24">
        <f t="shared" si="0"/>
        <v>2496</v>
      </c>
    </row>
    <row r="10" spans="1:4" x14ac:dyDescent="0.25">
      <c r="A10" s="1" t="s">
        <v>124</v>
      </c>
      <c r="B10" s="24"/>
      <c r="C10" s="21"/>
      <c r="D10" s="24"/>
    </row>
    <row r="11" spans="1:4" x14ac:dyDescent="0.25">
      <c r="A11" s="1" t="s">
        <v>101</v>
      </c>
      <c r="B11" s="20"/>
      <c r="C11" s="20"/>
      <c r="D11" s="24">
        <f>SUM(D6:D10)</f>
        <v>8016</v>
      </c>
    </row>
    <row r="14" spans="1:4" x14ac:dyDescent="0.25">
      <c r="C14" s="4">
        <v>0.03</v>
      </c>
      <c r="D14" s="29">
        <f>D11*C14</f>
        <v>240.48</v>
      </c>
    </row>
    <row r="15" spans="1:4" x14ac:dyDescent="0.25">
      <c r="C15" s="4">
        <v>0.01</v>
      </c>
      <c r="D15" s="29">
        <f>D11*C15</f>
        <v>80.16</v>
      </c>
    </row>
    <row r="16" spans="1:4" x14ac:dyDescent="0.25">
      <c r="C16" s="4">
        <v>1.2E-2</v>
      </c>
      <c r="D16" s="29">
        <f>D11*C16</f>
        <v>96.192000000000007</v>
      </c>
    </row>
    <row r="17" spans="3:4" x14ac:dyDescent="0.25">
      <c r="C17" s="4">
        <v>6.4999999999999997E-3</v>
      </c>
      <c r="D17" s="29">
        <f>D11*C17</f>
        <v>52.103999999999999</v>
      </c>
    </row>
  </sheetData>
  <pageMargins left="0.511811024" right="0.511811024" top="0.78740157499999996" bottom="0.78740157499999996" header="0.31496062000000002" footer="0.3149606200000000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tabSelected="1" workbookViewId="0">
      <selection activeCell="L12" sqref="L12"/>
    </sheetView>
  </sheetViews>
  <sheetFormatPr defaultRowHeight="15" x14ac:dyDescent="0.25"/>
  <cols>
    <col min="1" max="1" width="12.85546875" customWidth="1"/>
    <col min="2" max="2" width="15.28515625" customWidth="1"/>
    <col min="3" max="3" width="12.140625" customWidth="1"/>
    <col min="4" max="4" width="17.7109375" customWidth="1"/>
    <col min="5" max="5" width="14.28515625" customWidth="1"/>
  </cols>
  <sheetData>
    <row r="1" spans="1:2" x14ac:dyDescent="0.25">
      <c r="A1" s="27" t="s">
        <v>95</v>
      </c>
      <c r="B1" s="27" t="s">
        <v>96</v>
      </c>
    </row>
    <row r="2" spans="1:2" x14ac:dyDescent="0.25">
      <c r="A2" s="16" t="s">
        <v>97</v>
      </c>
      <c r="B2" s="17">
        <f>'Pirassununga-SP'!D12</f>
        <v>14750</v>
      </c>
    </row>
    <row r="3" spans="1:2" x14ac:dyDescent="0.25">
      <c r="A3" s="26" t="s">
        <v>17</v>
      </c>
      <c r="B3" s="23">
        <f>'Guaratinguetá-SP'!D9</f>
        <v>12900</v>
      </c>
    </row>
    <row r="4" spans="1:2" x14ac:dyDescent="0.25">
      <c r="A4" s="28" t="s">
        <v>21</v>
      </c>
      <c r="B4" s="14">
        <f>'São José dos Campos-SP'!D11</f>
        <v>11599.96</v>
      </c>
    </row>
    <row r="5" spans="1:2" x14ac:dyDescent="0.25">
      <c r="A5" s="26" t="s">
        <v>25</v>
      </c>
      <c r="B5" s="23">
        <f>'Barbacena-MG'!D11</f>
        <v>10700</v>
      </c>
    </row>
    <row r="6" spans="1:2" x14ac:dyDescent="0.25">
      <c r="A6" s="26" t="s">
        <v>28</v>
      </c>
      <c r="B6" s="23">
        <f>'Lagoa Santa-LS'!D11</f>
        <v>16500</v>
      </c>
    </row>
    <row r="7" spans="1:2" x14ac:dyDescent="0.25">
      <c r="A7" s="26" t="s">
        <v>30</v>
      </c>
      <c r="B7" s="14">
        <f>'Santa Maria-RS'!D11</f>
        <v>11610.06</v>
      </c>
    </row>
    <row r="8" spans="1:2" x14ac:dyDescent="0.25">
      <c r="A8" s="26" t="s">
        <v>34</v>
      </c>
      <c r="B8" s="23">
        <f>'Canoas-RS'!D10</f>
        <v>17960</v>
      </c>
    </row>
    <row r="9" spans="1:2" x14ac:dyDescent="0.25">
      <c r="A9" s="26" t="s">
        <v>41</v>
      </c>
      <c r="B9" s="23">
        <f>'Florianópolis-SC'!D10</f>
        <v>9080</v>
      </c>
    </row>
    <row r="10" spans="1:2" x14ac:dyDescent="0.25">
      <c r="A10" s="26" t="s">
        <v>45</v>
      </c>
      <c r="B10" s="23">
        <f>'Curitiba-PR'!D10</f>
        <v>9540</v>
      </c>
    </row>
    <row r="11" spans="1:2" x14ac:dyDescent="0.25">
      <c r="A11" s="26" t="s">
        <v>49</v>
      </c>
      <c r="B11" s="14">
        <f>'Belém-PA'!D11</f>
        <v>19320.36</v>
      </c>
    </row>
    <row r="12" spans="1:2" x14ac:dyDescent="0.25">
      <c r="A12" s="26" t="s">
        <v>53</v>
      </c>
      <c r="B12" s="23">
        <f>'Manaus-AM'!D10</f>
        <v>25310</v>
      </c>
    </row>
    <row r="13" spans="1:2" x14ac:dyDescent="0.25">
      <c r="A13" s="26" t="s">
        <v>56</v>
      </c>
      <c r="B13" s="23">
        <f>'Boa Vista-RR'!D10</f>
        <v>14540</v>
      </c>
    </row>
    <row r="14" spans="1:2" x14ac:dyDescent="0.25">
      <c r="A14" s="26" t="s">
        <v>59</v>
      </c>
      <c r="B14" s="23">
        <f>'Porto Velho-RO'!D10</f>
        <v>13460</v>
      </c>
    </row>
    <row r="15" spans="1:2" x14ac:dyDescent="0.25">
      <c r="A15" s="26" t="s">
        <v>64</v>
      </c>
      <c r="B15" s="23">
        <f>'Alcântara e São Luís-MA'!D10</f>
        <v>17470</v>
      </c>
    </row>
    <row r="16" spans="1:2" x14ac:dyDescent="0.25">
      <c r="A16" s="26" t="s">
        <v>68</v>
      </c>
      <c r="B16" s="23">
        <f>'Fortaleza-CE'!D10</f>
        <v>10660</v>
      </c>
    </row>
    <row r="17" spans="1:5" x14ac:dyDescent="0.25">
      <c r="A17" s="26" t="s">
        <v>70</v>
      </c>
      <c r="B17" s="23">
        <f>'Natal-RN'!D10</f>
        <v>16250</v>
      </c>
    </row>
    <row r="18" spans="1:5" x14ac:dyDescent="0.25">
      <c r="A18" s="26" t="s">
        <v>99</v>
      </c>
      <c r="B18" s="23">
        <f>'Recife-PE'!D10</f>
        <v>20598</v>
      </c>
    </row>
    <row r="19" spans="1:5" x14ac:dyDescent="0.25">
      <c r="A19" s="26" t="s">
        <v>80</v>
      </c>
      <c r="B19" s="23">
        <f>'Salvador-BA'!D11</f>
        <v>14620</v>
      </c>
    </row>
    <row r="20" spans="1:5" x14ac:dyDescent="0.25">
      <c r="A20" s="26" t="s">
        <v>84</v>
      </c>
      <c r="B20" s="23">
        <f>'Brasília-DF'!D11</f>
        <v>25829.9</v>
      </c>
    </row>
    <row r="21" spans="1:5" x14ac:dyDescent="0.25">
      <c r="A21" s="26" t="s">
        <v>102</v>
      </c>
      <c r="B21" s="23">
        <f>'Anápolis-GO'!D11</f>
        <v>11405.939999999999</v>
      </c>
    </row>
    <row r="22" spans="1:5" x14ac:dyDescent="0.25">
      <c r="A22" s="26" t="s">
        <v>100</v>
      </c>
      <c r="B22" s="23">
        <f>'Campo Grande-MS'!D11</f>
        <v>8016</v>
      </c>
    </row>
    <row r="23" spans="1:5" x14ac:dyDescent="0.25">
      <c r="A23" s="26"/>
      <c r="B23" s="23"/>
    </row>
    <row r="24" spans="1:5" x14ac:dyDescent="0.25">
      <c r="A24" s="26" t="s">
        <v>98</v>
      </c>
      <c r="B24" s="30">
        <f>SUM(B2:B23)</f>
        <v>312120.22000000003</v>
      </c>
      <c r="D24" s="41">
        <v>312119.84000000003</v>
      </c>
      <c r="E24" s="29">
        <f>B24-D24</f>
        <v>0.38000000000465661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zoomScale="80" zoomScaleNormal="80" workbookViewId="0">
      <selection activeCell="A6" sqref="A6:D11"/>
    </sheetView>
  </sheetViews>
  <sheetFormatPr defaultRowHeight="15" x14ac:dyDescent="0.25"/>
  <cols>
    <col min="1" max="1" width="195.5703125" customWidth="1"/>
    <col min="2" max="2" width="15" customWidth="1"/>
    <col min="3" max="3" width="12.5703125" customWidth="1"/>
    <col min="4" max="4" width="14.28515625" bestFit="1" customWidth="1"/>
    <col min="7" max="7" width="11.42578125" bestFit="1" customWidth="1"/>
  </cols>
  <sheetData>
    <row r="1" spans="1:7" x14ac:dyDescent="0.25">
      <c r="A1" s="2" t="s">
        <v>5</v>
      </c>
    </row>
    <row r="5" spans="1:7" x14ac:dyDescent="0.25">
      <c r="A5" s="1" t="s">
        <v>21</v>
      </c>
      <c r="B5" s="6" t="s">
        <v>12</v>
      </c>
      <c r="C5" s="7" t="s">
        <v>13</v>
      </c>
      <c r="D5" s="8" t="s">
        <v>11</v>
      </c>
      <c r="F5" s="4">
        <v>0.03</v>
      </c>
      <c r="G5" s="31">
        <f>D11*F5</f>
        <v>347.99879999999996</v>
      </c>
    </row>
    <row r="6" spans="1:7" ht="18.75" x14ac:dyDescent="0.25">
      <c r="A6" s="1" t="s">
        <v>18</v>
      </c>
      <c r="B6" s="18">
        <v>400</v>
      </c>
      <c r="C6" s="39">
        <v>2</v>
      </c>
      <c r="D6" s="24">
        <f>B6*C6</f>
        <v>800</v>
      </c>
      <c r="F6" s="4">
        <v>0.01</v>
      </c>
      <c r="G6" s="31">
        <f>D11*F6</f>
        <v>115.99959999999999</v>
      </c>
    </row>
    <row r="7" spans="1:7" ht="18.75" x14ac:dyDescent="0.25">
      <c r="A7" s="1" t="s">
        <v>7</v>
      </c>
      <c r="B7" s="18">
        <v>107.14</v>
      </c>
      <c r="C7" s="39">
        <v>14</v>
      </c>
      <c r="D7" s="35">
        <f>B7*C7</f>
        <v>1499.96</v>
      </c>
      <c r="F7" s="4">
        <v>1.2E-2</v>
      </c>
      <c r="G7" s="31">
        <f>D11*F7</f>
        <v>139.19951999999998</v>
      </c>
    </row>
    <row r="8" spans="1:7" ht="18.75" x14ac:dyDescent="0.25">
      <c r="A8" s="1" t="s">
        <v>19</v>
      </c>
      <c r="B8" s="18">
        <v>1500</v>
      </c>
      <c r="C8" s="39">
        <v>2</v>
      </c>
      <c r="D8" s="24">
        <f t="shared" ref="D8:D9" si="0">B8*C8</f>
        <v>3000</v>
      </c>
      <c r="F8" s="4">
        <v>6.4999999999999997E-3</v>
      </c>
      <c r="G8" s="31">
        <f>D11*F8</f>
        <v>75.399739999999994</v>
      </c>
    </row>
    <row r="9" spans="1:7" ht="18.75" x14ac:dyDescent="0.25">
      <c r="A9" s="1" t="s">
        <v>20</v>
      </c>
      <c r="B9" s="18">
        <v>350</v>
      </c>
      <c r="C9" s="39">
        <v>18</v>
      </c>
      <c r="D9" s="24">
        <f t="shared" si="0"/>
        <v>6300</v>
      </c>
    </row>
    <row r="10" spans="1:7" x14ac:dyDescent="0.25">
      <c r="A10" s="1" t="s">
        <v>106</v>
      </c>
      <c r="B10" s="21"/>
      <c r="C10" s="21"/>
      <c r="D10" s="24"/>
    </row>
    <row r="11" spans="1:7" x14ac:dyDescent="0.25">
      <c r="A11" s="1" t="s">
        <v>101</v>
      </c>
      <c r="B11" s="21"/>
      <c r="C11" s="21"/>
      <c r="D11" s="24">
        <f>SUM(D6:D10)</f>
        <v>11599.96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7"/>
  <sheetViews>
    <sheetView zoomScale="90" zoomScaleNormal="90" workbookViewId="0">
      <selection activeCell="A17" sqref="A17"/>
    </sheetView>
  </sheetViews>
  <sheetFormatPr defaultRowHeight="15" x14ac:dyDescent="0.25"/>
  <cols>
    <col min="1" max="1" width="174.42578125" customWidth="1"/>
    <col min="2" max="2" width="11.42578125" customWidth="1"/>
    <col min="3" max="3" width="11.7109375" customWidth="1"/>
    <col min="4" max="4" width="12.5703125" bestFit="1" customWidth="1"/>
  </cols>
  <sheetData>
    <row r="2" spans="1:4" x14ac:dyDescent="0.25">
      <c r="A2" s="2" t="s">
        <v>5</v>
      </c>
    </row>
    <row r="5" spans="1:4" ht="25.5" x14ac:dyDescent="0.25">
      <c r="A5" s="1" t="s">
        <v>25</v>
      </c>
      <c r="B5" s="6" t="s">
        <v>12</v>
      </c>
      <c r="C5" s="7" t="s">
        <v>13</v>
      </c>
      <c r="D5" s="8" t="s">
        <v>11</v>
      </c>
    </row>
    <row r="6" spans="1:4" ht="18.75" x14ac:dyDescent="0.25">
      <c r="A6" s="1" t="s">
        <v>22</v>
      </c>
      <c r="B6" s="22">
        <v>400</v>
      </c>
      <c r="C6" s="40">
        <v>2</v>
      </c>
      <c r="D6" s="22">
        <f>B6*C6</f>
        <v>800</v>
      </c>
    </row>
    <row r="7" spans="1:4" ht="18.75" x14ac:dyDescent="0.25">
      <c r="A7" s="1" t="s">
        <v>7</v>
      </c>
      <c r="B7" s="22">
        <v>150</v>
      </c>
      <c r="C7" s="40">
        <v>14</v>
      </c>
      <c r="D7" s="22">
        <f t="shared" ref="D7:D9" si="0">B7*C7</f>
        <v>2100</v>
      </c>
    </row>
    <row r="8" spans="1:4" ht="18.75" x14ac:dyDescent="0.25">
      <c r="A8" s="1" t="s">
        <v>23</v>
      </c>
      <c r="B8" s="22">
        <v>1500</v>
      </c>
      <c r="C8" s="40">
        <v>2</v>
      </c>
      <c r="D8" s="22">
        <f t="shared" si="0"/>
        <v>3000</v>
      </c>
    </row>
    <row r="9" spans="1:4" ht="18.75" x14ac:dyDescent="0.25">
      <c r="A9" s="1" t="s">
        <v>24</v>
      </c>
      <c r="B9" s="22">
        <v>400</v>
      </c>
      <c r="C9" s="40">
        <v>12</v>
      </c>
      <c r="D9" s="22">
        <f t="shared" si="0"/>
        <v>4800</v>
      </c>
    </row>
    <row r="10" spans="1:4" x14ac:dyDescent="0.25">
      <c r="A10" s="1" t="s">
        <v>107</v>
      </c>
      <c r="B10" s="22"/>
      <c r="C10" s="1"/>
      <c r="D10" s="22"/>
    </row>
    <row r="11" spans="1:4" x14ac:dyDescent="0.25">
      <c r="A11" s="1" t="s">
        <v>101</v>
      </c>
      <c r="B11" s="22"/>
      <c r="C11" s="1"/>
      <c r="D11" s="22">
        <f>SUM(D6:D10)</f>
        <v>10700</v>
      </c>
    </row>
    <row r="14" spans="1:4" x14ac:dyDescent="0.25">
      <c r="C14" s="4">
        <v>0.03</v>
      </c>
      <c r="D14" s="29">
        <f>D11*C14</f>
        <v>321</v>
      </c>
    </row>
    <row r="15" spans="1:4" x14ac:dyDescent="0.25">
      <c r="C15" s="4">
        <v>0.01</v>
      </c>
      <c r="D15" s="29">
        <f>D11*C15</f>
        <v>107</v>
      </c>
    </row>
    <row r="16" spans="1:4" x14ac:dyDescent="0.25">
      <c r="C16" s="4">
        <v>1.2E-2</v>
      </c>
      <c r="D16" s="29">
        <f>D11*C16</f>
        <v>128.4</v>
      </c>
    </row>
    <row r="17" spans="3:4" x14ac:dyDescent="0.25">
      <c r="C17" s="4">
        <v>6.4999999999999997E-3</v>
      </c>
      <c r="D17" s="29">
        <f>D11*C17</f>
        <v>69.55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7"/>
  <sheetViews>
    <sheetView zoomScale="90" zoomScaleNormal="90" workbookViewId="0">
      <selection activeCell="A16" sqref="A16"/>
    </sheetView>
  </sheetViews>
  <sheetFormatPr defaultRowHeight="15" x14ac:dyDescent="0.25"/>
  <cols>
    <col min="1" max="1" width="174.28515625" customWidth="1"/>
    <col min="2" max="2" width="11.28515625" customWidth="1"/>
    <col min="3" max="3" width="12.140625" customWidth="1"/>
    <col min="4" max="4" width="12.5703125" bestFit="1" customWidth="1"/>
  </cols>
  <sheetData>
    <row r="2" spans="1:4" x14ac:dyDescent="0.25">
      <c r="A2" s="2" t="s">
        <v>5</v>
      </c>
    </row>
    <row r="5" spans="1:4" ht="25.5" x14ac:dyDescent="0.25">
      <c r="A5" s="1" t="s">
        <v>28</v>
      </c>
      <c r="B5" s="6" t="s">
        <v>12</v>
      </c>
      <c r="C5" s="7" t="s">
        <v>13</v>
      </c>
      <c r="D5" s="8" t="s">
        <v>11</v>
      </c>
    </row>
    <row r="6" spans="1:4" ht="18.75" x14ac:dyDescent="0.25">
      <c r="A6" s="1" t="s">
        <v>27</v>
      </c>
      <c r="B6" s="24">
        <v>200</v>
      </c>
      <c r="C6" s="39">
        <v>6</v>
      </c>
      <c r="D6" s="25">
        <f>B6*C6</f>
        <v>1200</v>
      </c>
    </row>
    <row r="7" spans="1:4" ht="18.75" x14ac:dyDescent="0.25">
      <c r="A7" s="1" t="s">
        <v>7</v>
      </c>
      <c r="B7" s="25">
        <v>150</v>
      </c>
      <c r="C7" s="39">
        <v>42</v>
      </c>
      <c r="D7" s="25">
        <f t="shared" ref="D7:D9" si="0">B7*C7</f>
        <v>6300</v>
      </c>
    </row>
    <row r="8" spans="1:4" ht="18.75" x14ac:dyDescent="0.25">
      <c r="A8" s="1" t="s">
        <v>29</v>
      </c>
      <c r="B8" s="25">
        <v>1500</v>
      </c>
      <c r="C8" s="39">
        <v>2</v>
      </c>
      <c r="D8" s="25">
        <f t="shared" si="0"/>
        <v>3000</v>
      </c>
    </row>
    <row r="9" spans="1:4" ht="18.75" x14ac:dyDescent="0.25">
      <c r="A9" s="1" t="s">
        <v>26</v>
      </c>
      <c r="B9" s="25">
        <v>375</v>
      </c>
      <c r="C9" s="39">
        <v>16</v>
      </c>
      <c r="D9" s="25">
        <f t="shared" si="0"/>
        <v>6000</v>
      </c>
    </row>
    <row r="10" spans="1:4" x14ac:dyDescent="0.25">
      <c r="A10" s="1" t="s">
        <v>108</v>
      </c>
      <c r="B10" s="25"/>
      <c r="C10" s="19"/>
      <c r="D10" s="19"/>
    </row>
    <row r="11" spans="1:4" x14ac:dyDescent="0.25">
      <c r="A11" s="1" t="s">
        <v>101</v>
      </c>
      <c r="B11" s="19"/>
      <c r="C11" s="19"/>
      <c r="D11" s="25">
        <f>SUM(D6:D10)</f>
        <v>16500</v>
      </c>
    </row>
    <row r="14" spans="1:4" x14ac:dyDescent="0.25">
      <c r="C14" s="4">
        <v>0.03</v>
      </c>
      <c r="D14" s="29">
        <f>D11*C14</f>
        <v>495</v>
      </c>
    </row>
    <row r="15" spans="1:4" x14ac:dyDescent="0.25">
      <c r="C15" s="4">
        <v>0.01</v>
      </c>
      <c r="D15" s="29">
        <f>D11*C15</f>
        <v>165</v>
      </c>
    </row>
    <row r="16" spans="1:4" x14ac:dyDescent="0.25">
      <c r="C16" s="4">
        <v>1.2E-2</v>
      </c>
      <c r="D16" s="29">
        <f>D11*C16</f>
        <v>198</v>
      </c>
    </row>
    <row r="17" spans="3:4" x14ac:dyDescent="0.25">
      <c r="C17" s="4">
        <v>6.4999999999999997E-3</v>
      </c>
      <c r="D17" s="29">
        <f>D11*C17</f>
        <v>107.25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7"/>
  <sheetViews>
    <sheetView zoomScale="80" zoomScaleNormal="80" workbookViewId="0">
      <selection activeCell="A24" sqref="A24"/>
    </sheetView>
  </sheetViews>
  <sheetFormatPr defaultRowHeight="15" x14ac:dyDescent="0.25"/>
  <cols>
    <col min="1" max="1" width="195.7109375" customWidth="1"/>
    <col min="2" max="2" width="14.28515625" bestFit="1" customWidth="1"/>
    <col min="3" max="3" width="12.28515625" bestFit="1" customWidth="1"/>
    <col min="4" max="4" width="12.7109375" bestFit="1" customWidth="1"/>
  </cols>
  <sheetData>
    <row r="2" spans="1:4" x14ac:dyDescent="0.25">
      <c r="A2" s="2" t="s">
        <v>5</v>
      </c>
    </row>
    <row r="5" spans="1:4" x14ac:dyDescent="0.25">
      <c r="A5" s="1" t="s">
        <v>30</v>
      </c>
      <c r="B5" s="6" t="s">
        <v>12</v>
      </c>
      <c r="C5" s="7" t="s">
        <v>13</v>
      </c>
      <c r="D5" s="8" t="s">
        <v>11</v>
      </c>
    </row>
    <row r="6" spans="1:4" ht="18.75" x14ac:dyDescent="0.25">
      <c r="A6" s="1" t="s">
        <v>32</v>
      </c>
      <c r="B6" s="22">
        <v>395</v>
      </c>
      <c r="C6" s="39">
        <v>2</v>
      </c>
      <c r="D6" s="22">
        <f>B6*C6</f>
        <v>790</v>
      </c>
    </row>
    <row r="7" spans="1:4" ht="18.75" x14ac:dyDescent="0.25">
      <c r="A7" s="1" t="s">
        <v>7</v>
      </c>
      <c r="B7" s="22">
        <v>244.29</v>
      </c>
      <c r="C7" s="40">
        <v>14</v>
      </c>
      <c r="D7" s="22">
        <f t="shared" ref="D7:D9" si="0">B7*C7</f>
        <v>3420.06</v>
      </c>
    </row>
    <row r="8" spans="1:4" ht="18.75" x14ac:dyDescent="0.25">
      <c r="A8" s="1" t="s">
        <v>33</v>
      </c>
      <c r="B8" s="22">
        <v>1450</v>
      </c>
      <c r="C8" s="40">
        <v>2</v>
      </c>
      <c r="D8" s="22">
        <f t="shared" si="0"/>
        <v>2900</v>
      </c>
    </row>
    <row r="9" spans="1:4" ht="18.75" x14ac:dyDescent="0.25">
      <c r="A9" s="1" t="s">
        <v>31</v>
      </c>
      <c r="B9" s="22">
        <v>375</v>
      </c>
      <c r="C9" s="40">
        <v>12</v>
      </c>
      <c r="D9" s="22">
        <f t="shared" si="0"/>
        <v>4500</v>
      </c>
    </row>
    <row r="10" spans="1:4" x14ac:dyDescent="0.25">
      <c r="A10" s="1" t="s">
        <v>109</v>
      </c>
      <c r="B10" s="22"/>
      <c r="C10" s="1"/>
      <c r="D10" s="22"/>
    </row>
    <row r="11" spans="1:4" x14ac:dyDescent="0.25">
      <c r="A11" s="1" t="s">
        <v>101</v>
      </c>
      <c r="B11" s="22"/>
      <c r="C11" s="1"/>
      <c r="D11" s="22">
        <f>SUM(D6:D10)</f>
        <v>11610.06</v>
      </c>
    </row>
    <row r="14" spans="1:4" x14ac:dyDescent="0.25">
      <c r="C14" s="4">
        <v>0.03</v>
      </c>
      <c r="D14" s="29">
        <f>D11*C14</f>
        <v>348.30179999999996</v>
      </c>
    </row>
    <row r="15" spans="1:4" x14ac:dyDescent="0.25">
      <c r="C15" s="4">
        <v>0.01</v>
      </c>
      <c r="D15" s="29">
        <f>D11*C15</f>
        <v>116.1006</v>
      </c>
    </row>
    <row r="16" spans="1:4" x14ac:dyDescent="0.25">
      <c r="C16" s="4">
        <v>1.2E-2</v>
      </c>
      <c r="D16" s="29">
        <f>D11*C16</f>
        <v>139.32071999999999</v>
      </c>
    </row>
    <row r="17" spans="3:4" x14ac:dyDescent="0.25">
      <c r="C17" s="4">
        <v>6.4999999999999997E-3</v>
      </c>
      <c r="D17" s="29">
        <f>D11*C17</f>
        <v>75.465389999999999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6"/>
  <sheetViews>
    <sheetView zoomScale="82" zoomScaleNormal="82" workbookViewId="0">
      <selection activeCell="A17" sqref="A17"/>
    </sheetView>
  </sheetViews>
  <sheetFormatPr defaultRowHeight="15" x14ac:dyDescent="0.25"/>
  <cols>
    <col min="1" max="1" width="192.7109375" customWidth="1"/>
    <col min="2" max="2" width="13.5703125" customWidth="1"/>
    <col min="3" max="4" width="12.5703125" customWidth="1"/>
  </cols>
  <sheetData>
    <row r="2" spans="1:4" x14ac:dyDescent="0.25">
      <c r="A2" s="2" t="s">
        <v>5</v>
      </c>
    </row>
    <row r="4" spans="1:4" x14ac:dyDescent="0.25">
      <c r="A4" s="1" t="s">
        <v>34</v>
      </c>
      <c r="B4" s="6" t="s">
        <v>12</v>
      </c>
      <c r="C4" s="7" t="s">
        <v>13</v>
      </c>
      <c r="D4" s="8" t="s">
        <v>11</v>
      </c>
    </row>
    <row r="5" spans="1:4" ht="18.75" x14ac:dyDescent="0.25">
      <c r="A5" s="1" t="s">
        <v>37</v>
      </c>
      <c r="B5" s="25">
        <v>195</v>
      </c>
      <c r="C5" s="39">
        <v>6</v>
      </c>
      <c r="D5" s="25">
        <f>B5*C5</f>
        <v>1170</v>
      </c>
    </row>
    <row r="6" spans="1:4" ht="18.75" x14ac:dyDescent="0.25">
      <c r="A6" s="1" t="s">
        <v>7</v>
      </c>
      <c r="B6" s="25">
        <v>145</v>
      </c>
      <c r="C6" s="39">
        <v>42</v>
      </c>
      <c r="D6" s="25">
        <f t="shared" ref="D6:D8" si="0">B6*C6</f>
        <v>6090</v>
      </c>
    </row>
    <row r="7" spans="1:4" ht="18.75" x14ac:dyDescent="0.25">
      <c r="A7" s="1" t="s">
        <v>35</v>
      </c>
      <c r="B7" s="25">
        <v>1450</v>
      </c>
      <c r="C7" s="39">
        <v>2</v>
      </c>
      <c r="D7" s="25">
        <f t="shared" si="0"/>
        <v>2900</v>
      </c>
    </row>
    <row r="8" spans="1:4" ht="18.75" x14ac:dyDescent="0.25">
      <c r="A8" s="1" t="s">
        <v>36</v>
      </c>
      <c r="B8" s="25">
        <v>390</v>
      </c>
      <c r="C8" s="39">
        <v>20</v>
      </c>
      <c r="D8" s="25">
        <f t="shared" si="0"/>
        <v>7800</v>
      </c>
    </row>
    <row r="9" spans="1:4" x14ac:dyDescent="0.25">
      <c r="A9" s="1" t="s">
        <v>110</v>
      </c>
      <c r="B9" s="19"/>
      <c r="C9" s="19"/>
      <c r="D9" s="19"/>
    </row>
    <row r="10" spans="1:4" x14ac:dyDescent="0.25">
      <c r="A10" s="1" t="s">
        <v>101</v>
      </c>
      <c r="B10" s="19"/>
      <c r="C10" s="19"/>
      <c r="D10" s="25">
        <f>SUM(D5:D9)</f>
        <v>17960</v>
      </c>
    </row>
    <row r="13" spans="1:4" x14ac:dyDescent="0.25">
      <c r="C13" s="4">
        <v>0.03</v>
      </c>
      <c r="D13" s="29">
        <f>D10*C13</f>
        <v>538.79999999999995</v>
      </c>
    </row>
    <row r="14" spans="1:4" x14ac:dyDescent="0.25">
      <c r="C14" s="4">
        <v>0.01</v>
      </c>
      <c r="D14" s="29">
        <f>D10*C14</f>
        <v>179.6</v>
      </c>
    </row>
    <row r="15" spans="1:4" x14ac:dyDescent="0.25">
      <c r="C15" s="4">
        <v>1.2E-2</v>
      </c>
      <c r="D15" s="29">
        <f>D10*C15</f>
        <v>215.52</v>
      </c>
    </row>
    <row r="16" spans="1:4" x14ac:dyDescent="0.25">
      <c r="C16" s="4">
        <v>6.4999999999999997E-3</v>
      </c>
      <c r="D16" s="29">
        <f>D10*C16</f>
        <v>116.74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6"/>
  <sheetViews>
    <sheetView zoomScale="90" zoomScaleNormal="90" workbookViewId="0">
      <selection activeCell="A5" sqref="A5:D10"/>
    </sheetView>
  </sheetViews>
  <sheetFormatPr defaultRowHeight="15" x14ac:dyDescent="0.25"/>
  <cols>
    <col min="1" max="1" width="174.28515625" customWidth="1"/>
    <col min="2" max="2" width="12.42578125" customWidth="1"/>
    <col min="3" max="3" width="11.7109375" customWidth="1"/>
    <col min="4" max="4" width="12.5703125" bestFit="1" customWidth="1"/>
  </cols>
  <sheetData>
    <row r="2" spans="1:4" x14ac:dyDescent="0.25">
      <c r="A2" s="2" t="s">
        <v>5</v>
      </c>
    </row>
    <row r="4" spans="1:4" ht="25.5" x14ac:dyDescent="0.25">
      <c r="A4" s="1" t="s">
        <v>41</v>
      </c>
      <c r="B4" s="6" t="s">
        <v>12</v>
      </c>
      <c r="C4" s="7" t="s">
        <v>13</v>
      </c>
      <c r="D4" s="8" t="s">
        <v>11</v>
      </c>
    </row>
    <row r="5" spans="1:4" ht="18.75" x14ac:dyDescent="0.25">
      <c r="A5" s="1" t="s">
        <v>38</v>
      </c>
      <c r="B5" s="22">
        <v>400</v>
      </c>
      <c r="C5" s="40">
        <v>2</v>
      </c>
      <c r="D5" s="22">
        <f>B5*C5</f>
        <v>800</v>
      </c>
    </row>
    <row r="6" spans="1:4" ht="18.75" x14ac:dyDescent="0.25">
      <c r="A6" s="1" t="s">
        <v>7</v>
      </c>
      <c r="B6" s="22">
        <v>140</v>
      </c>
      <c r="C6" s="40">
        <v>14</v>
      </c>
      <c r="D6" s="22">
        <f t="shared" ref="D6:D8" si="0">B6*C6</f>
        <v>1960</v>
      </c>
    </row>
    <row r="7" spans="1:4" ht="18.75" x14ac:dyDescent="0.25">
      <c r="A7" s="1" t="s">
        <v>40</v>
      </c>
      <c r="B7" s="22">
        <v>1450</v>
      </c>
      <c r="C7" s="40">
        <v>2</v>
      </c>
      <c r="D7" s="22">
        <f t="shared" si="0"/>
        <v>2900</v>
      </c>
    </row>
    <row r="8" spans="1:4" ht="18.75" x14ac:dyDescent="0.25">
      <c r="A8" s="1" t="s">
        <v>39</v>
      </c>
      <c r="B8" s="22">
        <v>380</v>
      </c>
      <c r="C8" s="40">
        <v>9</v>
      </c>
      <c r="D8" s="22">
        <f t="shared" si="0"/>
        <v>3420</v>
      </c>
    </row>
    <row r="9" spans="1:4" x14ac:dyDescent="0.25">
      <c r="A9" s="1" t="s">
        <v>111</v>
      </c>
      <c r="B9" s="22"/>
      <c r="C9" s="1"/>
      <c r="D9" s="22"/>
    </row>
    <row r="10" spans="1:4" x14ac:dyDescent="0.25">
      <c r="A10" s="1" t="s">
        <v>101</v>
      </c>
      <c r="B10" s="1"/>
      <c r="C10" s="1"/>
      <c r="D10" s="22">
        <f>SUM(D5:D9)</f>
        <v>9080</v>
      </c>
    </row>
    <row r="13" spans="1:4" x14ac:dyDescent="0.25">
      <c r="C13" s="4">
        <v>0.03</v>
      </c>
      <c r="D13" s="29">
        <f>D10*C13</f>
        <v>272.39999999999998</v>
      </c>
    </row>
    <row r="14" spans="1:4" x14ac:dyDescent="0.25">
      <c r="C14" s="4">
        <v>0.01</v>
      </c>
      <c r="D14" s="29">
        <f>D10*C14</f>
        <v>90.8</v>
      </c>
    </row>
    <row r="15" spans="1:4" x14ac:dyDescent="0.25">
      <c r="C15" s="4">
        <v>1.2E-2</v>
      </c>
      <c r="D15" s="29">
        <f>D10*C15</f>
        <v>108.96000000000001</v>
      </c>
    </row>
    <row r="16" spans="1:4" x14ac:dyDescent="0.25">
      <c r="C16" s="4">
        <v>6.4999999999999997E-3</v>
      </c>
      <c r="D16" s="29">
        <f>D10*C16</f>
        <v>59.019999999999996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6"/>
  <sheetViews>
    <sheetView zoomScale="90" zoomScaleNormal="90" workbookViewId="0">
      <selection activeCell="A5" sqref="A5:D10"/>
    </sheetView>
  </sheetViews>
  <sheetFormatPr defaultRowHeight="15" x14ac:dyDescent="0.25"/>
  <cols>
    <col min="1" max="1" width="174.7109375" customWidth="1"/>
    <col min="2" max="2" width="11.5703125" customWidth="1"/>
    <col min="3" max="3" width="11.42578125" customWidth="1"/>
    <col min="4" max="4" width="11.5703125" customWidth="1"/>
  </cols>
  <sheetData>
    <row r="2" spans="1:4" x14ac:dyDescent="0.25">
      <c r="A2" s="2" t="s">
        <v>5</v>
      </c>
    </row>
    <row r="4" spans="1:4" ht="25.5" x14ac:dyDescent="0.25">
      <c r="A4" s="1" t="s">
        <v>45</v>
      </c>
      <c r="B4" s="6" t="s">
        <v>12</v>
      </c>
      <c r="C4" s="7" t="s">
        <v>13</v>
      </c>
      <c r="D4" s="8" t="s">
        <v>11</v>
      </c>
    </row>
    <row r="5" spans="1:4" ht="18.75" x14ac:dyDescent="0.25">
      <c r="A5" s="1" t="s">
        <v>43</v>
      </c>
      <c r="B5" s="25">
        <v>395</v>
      </c>
      <c r="C5" s="39">
        <v>2</v>
      </c>
      <c r="D5" s="25">
        <f>B5*C5</f>
        <v>790</v>
      </c>
    </row>
    <row r="6" spans="1:4" ht="18.75" x14ac:dyDescent="0.25">
      <c r="A6" s="1" t="s">
        <v>7</v>
      </c>
      <c r="B6" s="25">
        <v>150</v>
      </c>
      <c r="C6" s="39">
        <v>14</v>
      </c>
      <c r="D6" s="25">
        <f t="shared" ref="D6:D8" si="0">B6*C6</f>
        <v>2100</v>
      </c>
    </row>
    <row r="7" spans="1:4" ht="18.75" x14ac:dyDescent="0.25">
      <c r="A7" s="1" t="s">
        <v>44</v>
      </c>
      <c r="B7" s="25">
        <v>1450</v>
      </c>
      <c r="C7" s="39">
        <v>2</v>
      </c>
      <c r="D7" s="25">
        <f t="shared" si="0"/>
        <v>2900</v>
      </c>
    </row>
    <row r="8" spans="1:4" ht="18.75" x14ac:dyDescent="0.25">
      <c r="A8" s="1" t="s">
        <v>42</v>
      </c>
      <c r="B8" s="25">
        <v>375</v>
      </c>
      <c r="C8" s="39">
        <v>10</v>
      </c>
      <c r="D8" s="25">
        <f t="shared" si="0"/>
        <v>3750</v>
      </c>
    </row>
    <row r="9" spans="1:4" x14ac:dyDescent="0.25">
      <c r="A9" s="1" t="s">
        <v>112</v>
      </c>
      <c r="B9" s="22"/>
      <c r="C9" s="1"/>
      <c r="D9" s="22"/>
    </row>
    <row r="10" spans="1:4" x14ac:dyDescent="0.25">
      <c r="A10" s="1" t="s">
        <v>101</v>
      </c>
      <c r="B10" s="1"/>
      <c r="C10" s="1"/>
      <c r="D10" s="22">
        <f>SUM(D5:D9)</f>
        <v>9540</v>
      </c>
    </row>
    <row r="13" spans="1:4" x14ac:dyDescent="0.25">
      <c r="C13" s="4">
        <v>0.03</v>
      </c>
      <c r="D13" s="32">
        <f>D10*C13</f>
        <v>286.2</v>
      </c>
    </row>
    <row r="14" spans="1:4" x14ac:dyDescent="0.25">
      <c r="C14" s="4">
        <v>0.01</v>
      </c>
      <c r="D14" s="32">
        <f>D10*C14</f>
        <v>95.4</v>
      </c>
    </row>
    <row r="15" spans="1:4" x14ac:dyDescent="0.25">
      <c r="C15" s="4">
        <v>1.2E-2</v>
      </c>
      <c r="D15" s="32">
        <f>D10*C15</f>
        <v>114.48</v>
      </c>
    </row>
    <row r="16" spans="1:4" x14ac:dyDescent="0.25">
      <c r="C16" s="4">
        <v>6.4999999999999997E-3</v>
      </c>
      <c r="D16" s="32">
        <f>D10*C16</f>
        <v>62.01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22</vt:i4>
      </vt:variant>
    </vt:vector>
  </HeadingPairs>
  <TitlesOfParts>
    <vt:vector size="22" baseType="lpstr">
      <vt:lpstr>Pirassununga-SP</vt:lpstr>
      <vt:lpstr>Guaratinguetá-SP</vt:lpstr>
      <vt:lpstr>São José dos Campos-SP</vt:lpstr>
      <vt:lpstr>Barbacena-MG</vt:lpstr>
      <vt:lpstr>Lagoa Santa-LS</vt:lpstr>
      <vt:lpstr>Santa Maria-RS</vt:lpstr>
      <vt:lpstr>Canoas-RS</vt:lpstr>
      <vt:lpstr>Florianópolis-SC</vt:lpstr>
      <vt:lpstr>Curitiba-PR</vt:lpstr>
      <vt:lpstr>Belém-PA</vt:lpstr>
      <vt:lpstr>Manaus-AM</vt:lpstr>
      <vt:lpstr>Boa Vista-RR</vt:lpstr>
      <vt:lpstr>Porto Velho-RO</vt:lpstr>
      <vt:lpstr>Alcântara e São Luís-MA</vt:lpstr>
      <vt:lpstr>Fortaleza-CE</vt:lpstr>
      <vt:lpstr>Natal-RN</vt:lpstr>
      <vt:lpstr>Recife-PE</vt:lpstr>
      <vt:lpstr>Salvador-BA</vt:lpstr>
      <vt:lpstr>Brasília-DF</vt:lpstr>
      <vt:lpstr>Anápolis-GO</vt:lpstr>
      <vt:lpstr>Campo Grande-MS</vt:lpstr>
      <vt:lpstr>Total Mês 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Labmattos</dc:creator>
  <cp:lastModifiedBy>Labmattos</cp:lastModifiedBy>
  <cp:lastPrinted>2021-04-22T15:20:25Z</cp:lastPrinted>
  <dcterms:created xsi:type="dcterms:W3CDTF">2021-01-28T11:49:11Z</dcterms:created>
  <dcterms:modified xsi:type="dcterms:W3CDTF">2021-05-26T20:59:06Z</dcterms:modified>
</cp:coreProperties>
</file>