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NÃO HOUVE VISITA NO ESQUADRÃO DE SAÚDE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HOUVE COLETA NO ESQUADRÃO DE SAÚDE.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Não há amostras</t>
        </r>
      </text>
    </comment>
    <comment ref="C8" authorId="0">
      <text>
        <r>
          <rPr>
            <sz val="11"/>
            <color rgb="FF333333"/>
            <rFont val="Calibri"/>
            <family val="2"/>
          </rPr>
          <t>Não há amostras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PUDERAM SER REALIZADAS AS VISITAS DEVIDO A TRAGÉDIA CLIMÁTICA QUE OCORREU EM TODO O ESTADO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NÃO PUDERAM SER REALIZADAS AS COLETAS DEVIDO A TRAGÉDIA CLIMÁTICA QUE OCORREU EM TODO ESTADO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PUDERAM SER REALIZADAS AS COLETAS DE RESERVA DEVIDO A TRAGÉDIA CLIMÁTICA QUE OCORREU EM TODO ESTADO</t>
        </r>
      </text>
    </comment>
    <comment ref="C8" authorId="0">
      <text>
        <r>
          <rPr>
            <sz val="11"/>
            <color rgb="FF333333"/>
            <rFont val="Calibri"/>
            <family val="2"/>
          </rPr>
          <t>NÃO PÔDE SER REALIZADO O PLANO DE CAPACITAÇÃO DEVIDO A TRAGÉDIA CLIMÁTICA QUE OCORREU EM TODO ESTADO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COMARA: Apenas 4 amostras de alimentos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Apenas 4 amostras de alimentos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CLBI: Apenas 4 amostras de alimentos;
CLBI: Não há amostras de manipulador.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Mesmo relatório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 xml:space="preserve">NÃO CONSTA  1 COLETA DE ÁGUA DO GAP-DF
</t>
        </r>
      </text>
    </comment>
  </commentList>
</comments>
</file>

<file path=xl/comments9.xml><?xml version="1.0" encoding="utf-8"?>
<comments xmlns="http://schemas.openxmlformats.org/spreadsheetml/2006/main">
  <authors>
    <author>Labmattos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Labmattos:</t>
        </r>
        <r>
          <rPr>
            <sz val="9"/>
            <color indexed="81"/>
            <rFont val="Tahoma"/>
            <family val="2"/>
          </rPr>
          <t xml:space="preserve">
Não teve coleta devido aos desastre do sul. </t>
        </r>
      </text>
    </comment>
  </commentList>
</comments>
</file>

<file path=xl/sharedStrings.xml><?xml version="1.0" encoding="utf-8"?>
<sst xmlns="http://schemas.openxmlformats.org/spreadsheetml/2006/main" count="342" uniqueCount="160">
  <si>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</si>
  <si>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</si>
  <si>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</si>
  <si>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</si>
  <si>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</si>
  <si>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</si>
  <si>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</si>
  <si>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</si>
  <si>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</si>
  <si>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</si>
  <si>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</si>
  <si>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</si>
  <si>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</si>
  <si>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</si>
  <si>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</si>
  <si>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</si>
  <si>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</si>
  <si>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</si>
  <si>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</si>
  <si>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</si>
  <si>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</si>
  <si>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</si>
  <si>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</si>
  <si>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</si>
  <si>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</si>
  <si>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</si>
  <si>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</si>
  <si>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</si>
  <si>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</si>
  <si>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</si>
  <si>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</si>
  <si>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</si>
  <si>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</si>
  <si>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</si>
  <si>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</si>
  <si>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</si>
  <si>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</si>
  <si>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</si>
  <si>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</si>
  <si>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</si>
  <si>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</si>
  <si>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</si>
  <si>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</si>
  <si>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</si>
  <si>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</si>
  <si>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</si>
  <si>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</si>
  <si>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</si>
  <si>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</si>
  <si>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</si>
  <si>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</si>
  <si>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</si>
  <si>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</si>
  <si>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</si>
  <si>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</si>
  <si>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</si>
  <si>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</si>
  <si>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</si>
  <si>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</si>
  <si>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</si>
  <si>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</si>
  <si>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</si>
  <si>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</si>
  <si>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</si>
  <si>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</si>
  <si>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</si>
  <si>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</si>
  <si>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</si>
  <si>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</si>
  <si>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</si>
  <si>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</si>
  <si>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</si>
  <si>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</si>
  <si>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</si>
  <si>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</si>
  <si>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</si>
  <si>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</si>
  <si>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</si>
  <si>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</si>
  <si>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</si>
  <si>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</si>
  <si>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</si>
  <si>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</si>
  <si>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</si>
  <si>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</si>
  <si>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</si>
  <si>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</si>
  <si>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</si>
  <si>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</si>
  <si>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</si>
  <si>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</si>
  <si>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</si>
  <si>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</si>
  <si>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</si>
  <si>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</si>
  <si>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</si>
  <si>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</si>
  <si>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</si>
  <si>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</si>
  <si>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</si>
  <si>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</si>
  <si>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</si>
  <si>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</si>
  <si>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</si>
  <si>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</si>
  <si>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</si>
  <si>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</si>
  <si>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</si>
  <si>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</si>
  <si>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</si>
  <si>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</si>
  <si>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</si>
  <si>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</si>
  <si>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</si>
  <si>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</si>
  <si>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</si>
  <si>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</si>
  <si>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</si>
  <si>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</si>
  <si>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</si>
  <si>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</si>
  <si>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</si>
  <si>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</si>
  <si>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</si>
  <si>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</si>
  <si>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</si>
  <si>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</si>
  <si>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</si>
  <si>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</si>
  <si>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</si>
  <si>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</si>
  <si>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</si>
  <si>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</si>
  <si>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Ref 2023.</t>
  </si>
  <si>
    <t>Anápolis-GO - GAP A N</t>
  </si>
  <si>
    <t>Reajuste -  3,99244 % - Inicio Novembro 2023</t>
  </si>
  <si>
    <t xml:space="preserve">Valor Antigo </t>
  </si>
  <si>
    <t>Ref Maio 2024.</t>
  </si>
  <si>
    <t>CONTRATO Nº 266/CAE-SDAB/2020 - Processo nº 67106.000987/2020-15 - Pregão nº 122/CAE/2020 - Grupamento de apoio Pirassununga - GAP - YS - Ref mês Maio 2024.</t>
  </si>
  <si>
    <t>CONTRATO Nº 266/CAE-SDAB/2020 - Processo nº 67106.000987/2020-15 - Pregão nº 122/CAE/2020 - Grupamento de apoio Guaratinguetá - Gap GW -  Ref mês Maio 2024.</t>
  </si>
  <si>
    <t>CONTRATO Nº 266/CAE-SDAB/2020 - Processo nº 67106.000987/2020-15 - Pregão nº 122/CAE/2020 - Grupamento de apoio São José dos Campos-SP - Gap SJ - Ref Maio 2024.</t>
  </si>
  <si>
    <t>CONTRATO Nº 266/CAE-SDAB/2020 - Processo nº 67106.000987/2020-15 - Pregão nº 122/CAE/2020 - Grupamento de apoio Barbacena-MG - Gap BQ -  Ref mês Maio 2024.</t>
  </si>
  <si>
    <t>CONTRATO Nº 266/CAE-SDAB/2020 - Processo nº 67106.000987/2020-15 - Pregão nº 122/CAE/2020 - Grupamento de apoio Lagoa Santa-MG - Gap LS - Ref mês Maio 2024.</t>
  </si>
  <si>
    <t>CONTRATO Nº 266/CAE-SDAB/2020 - Processo nº 67106.000987/2020-15 - Pregão nº 122/CAE/2020 - Grupamento de apoio Santa Maria-RS - Gap SM -  Ref mês Maio 2024.</t>
  </si>
  <si>
    <t>CONTRATO Nº 266/CAE-SDAB/2020 - Processo nº 67106.000987/2020-15 - Pregão nº 122/CAE/2020 - Grupamento de apoio Canoas-RS - Gap CO -  Ref mês Maio 2024.</t>
  </si>
  <si>
    <t>CONTRATO Nº 266/CAE-SDAB/2020 - Processo nº 67106.000987/2020-15 - Pregão nº 122/CAE/2020 - Grupamento de apoio Florianópolis-SC - BAFL -  Ref mês Maio 2024.</t>
  </si>
  <si>
    <t>CONTRATO Nº 266/CAE-SDAB/2020 - Processo nº 67106.000987/2020-15 - Pregão nº 122/CAE/2020 - Grupamento de apoio Curitiba-PR - Gap CT -  Ref mês Maio 2024.</t>
  </si>
  <si>
    <t>CONTRATO Nº 266/CAE-SDAB/2020 - Processo nº 67106.000987/2020-15 - Pregão nº 122/CAE/2020 - Grupamento de apoio Belém-PA - Gap BE -  Ref mês Maio 2024.</t>
  </si>
  <si>
    <t>CONTRATO Nº 266/CAE-SDAB/2020 - Processo nº 67106.000987/2020-15 - Pregão nº 122/CAE/2020 - Grupamento de apoio Manaus-AM - Gap MN -  Ref mês Maio 2024.</t>
  </si>
  <si>
    <t>CONTRATO Nº 266/CAE-SDAB/2020 - Processo nº 67106.000987/2020-15 - Pregão nº 122/CAE/2020 - Grupamento de apoio Boa Vista-RR - Gap BV - Ref mês Maio 2024.</t>
  </si>
  <si>
    <t>CONTRATO Nº 266/CAE-SDAB/2020 - Processo nº 67106.000987/2020-15 - Pregão nº 122/CAE/2020 - Grupamento de apoio Porto Velho-RO - Gap PV -  Ref mês Maio 2024.</t>
  </si>
  <si>
    <t>CONTRATO Nº 266/CAE-SDAB/2020 - Processo nº 67106.000987/2020-15 - Pregão nº 122/CAE/2020 - Grupamento de apoio Alcântara e São Luís-MA - Gap AK - Ref mês Maio 2024.</t>
  </si>
  <si>
    <t>CONTRATO Nº 266/CAE-SDAB/2020 - Processo nº 67106.000987/2020-15 - Pregão nº 122/CAE/2020 - Grupamento de apoio Fortaleza-CE - BAFZ - Ref mês Maio 2024.</t>
  </si>
  <si>
    <t>CONTRATO Nº 266/CAE-SDAB/2020 - Processo nº 67106.000987/2020-15 - Pregão nº 122/CAE/2020 - Grupamento de apoio Natal-RN - GAP NT - Ref mês Maio 2024.</t>
  </si>
  <si>
    <t>CONTRATO Nº 266/CAE-SDAB/2020 - Processo nº 67106.000987/2020-15 - Pregão nº 122/CAE/2020 - Grupamento de apoio Recife-PE - GAP RF - Ref mês Maio 2024.</t>
  </si>
  <si>
    <t>CONTRATO Nº 266/CAE-SDAB/2020 - Processo nº 67106.000987/2020-15 - Pregão nº 122/CAE/2020 - Grupamento de apoio Salvador - BA - BASV -  Ref mês Maio 2024.</t>
  </si>
  <si>
    <t>CONTRATO Nº 266/CAE-SDAB/2020 - Processo nº 67106.000987/2020-15 - Pregão nº 122/CAE/2020 - Grupamento de apoio Brasília-DF - Gap DF -  Ref mês Maio 2024.</t>
  </si>
  <si>
    <t>CONTRATO Nº 266/CAE-SDAB/2020 - Processo nº 67106.000987/2020-15 - Pregão nº 122/CAE/2020 - Grupamento de apoio Anápolis-GO - GAP AN - Ref mês Maio 2024</t>
  </si>
  <si>
    <t>CONTRATO Nº 266/CAE-SDAB/2020 - Processo nº 67106.000987/2020-15 - Pregão nº 122/CAE/2020 - Grupamento de apoio Campo Grande-MS - GAP CG - Ref mês Maio 2024.</t>
  </si>
  <si>
    <t>NÃO PÔDE SER REALIZADO O PLANO DE CAPACITAÇÃO DEVIDO A TRAGÉDIA CLIMÁTICA QUE OCORREU EM TODO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</si>
</sst>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2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8" borderId="0" xfId="0" applyFont="1" applyFill="1" applyAlignment="1">
      <alignment horizontal="center"/>
    </xf>
    <xf numFmtId="164" fontId="6" fillId="0" borderId="3" xfId="16" applyNumberFormat="1" applyFont="1" applyFill="1" applyBorder="1" applyAlignment="1" applyProtection="1">
      <alignment horizontal="center" vertical="center" wrapText="1"/>
    </xf>
    <xf numFmtId="164" fontId="0" fillId="8" borderId="1" xfId="0" applyNumberFormat="1" applyFill="1" applyBorder="1" applyAlignment="1">
      <alignment horizont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A23" sqref="A2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135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7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77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77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77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138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136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7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5">
        <v>55</v>
      </c>
      <c r="D7" s="14">
        <f t="shared" ref="D7:D9" si="0">B7*C7</f>
        <v>2158.4730270651426</v>
      </c>
    </row>
    <row r="8" spans="1:4" ht="18.75" x14ac:dyDescent="0.25">
      <c r="A8" s="13" t="s">
        <v>47</v>
      </c>
      <c r="B8" s="48">
        <v>1716.9671806200001</v>
      </c>
      <c r="C8" s="77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77">
        <v>33</v>
      </c>
      <c r="D9" s="14">
        <f t="shared" si="0"/>
        <v>13735.737444960001</v>
      </c>
    </row>
    <row r="10" spans="1:4" x14ac:dyDescent="0.25">
      <c r="A10" s="13" t="s">
        <v>147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22075.292322257144</v>
      </c>
    </row>
    <row r="14" spans="1:4" x14ac:dyDescent="0.25">
      <c r="C14" s="4"/>
      <c r="D14" s="27"/>
    </row>
    <row r="15" spans="1:4" x14ac:dyDescent="0.25">
      <c r="A15" s="70" t="s">
        <v>136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77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7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77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77">
        <v>23</v>
      </c>
      <c r="D8" s="23">
        <f t="shared" si="0"/>
        <v>10495.629600998882</v>
      </c>
    </row>
    <row r="9" spans="1:4" x14ac:dyDescent="0.25">
      <c r="A9" s="1" t="s">
        <v>148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136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29" sqref="A29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7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77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77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77">
        <v>10</v>
      </c>
      <c r="D8" s="36">
        <f t="shared" si="0"/>
        <v>5869.9732670769226</v>
      </c>
    </row>
    <row r="9" spans="1:4" x14ac:dyDescent="0.25">
      <c r="A9" s="13" t="s">
        <v>149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0" t="s">
        <v>136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2.85546875" bestFit="1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77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5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77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77">
        <v>8</v>
      </c>
      <c r="D8" s="35">
        <f t="shared" si="0"/>
        <v>4351.0376391307636</v>
      </c>
    </row>
    <row r="9" spans="1:4" x14ac:dyDescent="0.25">
      <c r="A9" s="13" t="s">
        <v>150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0" t="s">
        <v>136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5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5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77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77">
        <v>9</v>
      </c>
      <c r="D8" s="36">
        <f t="shared" si="0"/>
        <v>4510.5191880071361</v>
      </c>
    </row>
    <row r="9" spans="1:4" x14ac:dyDescent="0.25">
      <c r="A9" s="13" t="s">
        <v>151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136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3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77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77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77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77">
        <v>7</v>
      </c>
      <c r="D8" s="35">
        <f t="shared" si="0"/>
        <v>3451.5442810412314</v>
      </c>
    </row>
    <row r="9" spans="1:4" x14ac:dyDescent="0.25">
      <c r="A9" s="13" t="s">
        <v>152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136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77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5">
        <v>25</v>
      </c>
      <c r="D6" s="36">
        <f t="shared" ref="D6:D8" si="0">B6*C6</f>
        <v>4292.41795155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77">
        <v>21</v>
      </c>
      <c r="D8" s="36">
        <f t="shared" si="0"/>
        <v>8618.3377017462444</v>
      </c>
    </row>
    <row r="9" spans="1:4" x14ac:dyDescent="0.25">
      <c r="A9" s="13" t="s">
        <v>153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18290.586152572243</v>
      </c>
    </row>
    <row r="12" spans="1:4" x14ac:dyDescent="0.25">
      <c r="C12" s="4"/>
      <c r="D12" s="27"/>
    </row>
    <row r="13" spans="1:4" x14ac:dyDescent="0.25">
      <c r="A13" s="70" t="s">
        <v>136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77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77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77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19</v>
      </c>
      <c r="D8" s="35">
        <f t="shared" si="0"/>
        <v>8249.3365689558632</v>
      </c>
    </row>
    <row r="9" spans="1:4" x14ac:dyDescent="0.25">
      <c r="A9" s="13" t="s">
        <v>154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24100.377580439705</v>
      </c>
    </row>
    <row r="13" spans="1:4" x14ac:dyDescent="0.25">
      <c r="A13" s="70" t="s">
        <v>136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5">
        <v>14</v>
      </c>
      <c r="D7" s="47">
        <f t="shared" ref="D7:D9" si="0">B7*C7</f>
        <v>3205.0054038240005</v>
      </c>
    </row>
    <row r="8" spans="1:4" ht="15.75" customHeight="1" x14ac:dyDescent="0.25">
      <c r="A8" s="13" t="s">
        <v>83</v>
      </c>
      <c r="B8" s="36">
        <v>1659.7349412660003</v>
      </c>
      <c r="C8" s="77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75">
        <v>11</v>
      </c>
      <c r="D9" s="36">
        <f t="shared" si="0"/>
        <v>4784.6152099944011</v>
      </c>
    </row>
    <row r="10" spans="1:4" x14ac:dyDescent="0.25">
      <c r="A10" s="13" t="s">
        <v>155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13094.736364195203</v>
      </c>
    </row>
    <row r="14" spans="1:4" x14ac:dyDescent="0.25">
      <c r="A14" s="70" t="s">
        <v>136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7" sqref="A27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9</v>
      </c>
      <c r="D6" s="35">
        <f>B6*C6</f>
        <v>2987.5228942788008</v>
      </c>
    </row>
    <row r="7" spans="1:4" ht="14.25" customHeight="1" x14ac:dyDescent="0.25">
      <c r="A7" s="13" t="s">
        <v>6</v>
      </c>
      <c r="B7" s="48">
        <v>165.9734941266</v>
      </c>
      <c r="C7" s="40">
        <v>55</v>
      </c>
      <c r="D7" s="35">
        <f t="shared" ref="D7:D9" si="0">B7*C7</f>
        <v>9128.5421769629993</v>
      </c>
    </row>
    <row r="8" spans="1:4" ht="15.75" customHeight="1" x14ac:dyDescent="0.25">
      <c r="A8" s="13" t="s">
        <v>81</v>
      </c>
      <c r="B8" s="48">
        <v>1659.7349412660003</v>
      </c>
      <c r="C8" s="77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77">
        <v>51</v>
      </c>
      <c r="D9" s="35">
        <f t="shared" si="0"/>
        <v>14438.164018259195</v>
      </c>
    </row>
    <row r="10" spans="1:4" x14ac:dyDescent="0.25">
      <c r="A10" s="13" t="s">
        <v>156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29873.698972032995</v>
      </c>
    </row>
    <row r="14" spans="1:4" x14ac:dyDescent="0.25">
      <c r="A14" s="70" t="s">
        <v>136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D14" sqref="D14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77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77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77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77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139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136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77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77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77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7">
        <v>14</v>
      </c>
      <c r="D9" s="36">
        <f t="shared" si="0"/>
        <v>5787.6570310509042</v>
      </c>
    </row>
    <row r="10" spans="1:4" x14ac:dyDescent="0.25">
      <c r="A10" s="13" t="s">
        <v>157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0" t="s">
        <v>136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7" sqref="A27:A28"/>
    </sheetView>
  </sheetViews>
  <sheetFormatPr defaultRowHeight="15" x14ac:dyDescent="0.25"/>
  <cols>
    <col min="1" max="1" width="175.57031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77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77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77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77">
        <v>8</v>
      </c>
      <c r="D9" s="33">
        <f t="shared" si="0"/>
        <v>3047.5022811217923</v>
      </c>
    </row>
    <row r="10" spans="1:4" ht="15.75" customHeight="1" x14ac:dyDescent="0.25">
      <c r="A10" s="13" t="s">
        <v>158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136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14" sqref="D1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7.85546875" bestFit="1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1206</v>
      </c>
      <c r="D2" s="42">
        <v>45477</v>
      </c>
      <c r="E2" s="42">
        <v>45508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6055.1709236532006</v>
      </c>
      <c r="C7" s="3"/>
    </row>
    <row r="8" spans="1:5" x14ac:dyDescent="0.25">
      <c r="A8" s="24" t="s">
        <v>33</v>
      </c>
      <c r="B8" s="86">
        <f>'Canoas-RS'!D10</f>
        <v>0</v>
      </c>
      <c r="C8" s="3"/>
    </row>
    <row r="9" spans="1:5" x14ac:dyDescent="0.25">
      <c r="A9" s="24" t="s">
        <v>40</v>
      </c>
      <c r="B9" s="21">
        <f>'Florianópolis-SC'!D10</f>
        <v>9967.0718243630927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22075.292322257144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18290.586152572243</v>
      </c>
      <c r="C17" s="3"/>
    </row>
    <row r="18" spans="1:6" x14ac:dyDescent="0.25">
      <c r="A18" s="24" t="s">
        <v>97</v>
      </c>
      <c r="B18" s="21">
        <f>'Recife-PE'!D10</f>
        <v>24100.377580439705</v>
      </c>
      <c r="C18" s="3"/>
    </row>
    <row r="19" spans="1:6" x14ac:dyDescent="0.25">
      <c r="A19" s="24" t="s">
        <v>78</v>
      </c>
      <c r="B19" s="21">
        <f>'Salvador-BA'!D11</f>
        <v>13094.736364195203</v>
      </c>
      <c r="C19" s="3"/>
    </row>
    <row r="20" spans="1:6" x14ac:dyDescent="0.25">
      <c r="A20" s="24" t="s">
        <v>82</v>
      </c>
      <c r="B20" s="21">
        <f>'Brasília-DF'!D11</f>
        <v>29873.698972032995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318352.8957966548</v>
      </c>
      <c r="C24" s="2"/>
      <c r="D24" s="41"/>
      <c r="E24" s="85">
        <v>318352.91822786478</v>
      </c>
      <c r="F24" s="27"/>
    </row>
    <row r="26" spans="1:6" x14ac:dyDescent="0.25">
      <c r="E26" s="27">
        <f>B24-E24</f>
        <v>-2.2431209974456578E-2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3" sqref="C3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0" t="s">
        <v>111</v>
      </c>
      <c r="F3" s="81"/>
      <c r="G3" s="81"/>
      <c r="H3" s="82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6055.1709236532006</v>
      </c>
    </row>
    <row r="7" spans="1:8" x14ac:dyDescent="0.25">
      <c r="A7" s="53" t="s">
        <v>115</v>
      </c>
      <c r="B7" s="21">
        <f>'Barbacena-MG'!D11</f>
        <v>12486.581612103131</v>
      </c>
      <c r="E7" s="54" t="s">
        <v>118</v>
      </c>
      <c r="F7" s="86">
        <f>B10</f>
        <v>0</v>
      </c>
      <c r="G7" s="54" t="s">
        <v>119</v>
      </c>
      <c r="H7" s="21">
        <f>B11</f>
        <v>9967.0718243630927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22075.292322257144</v>
      </c>
    </row>
    <row r="9" spans="1:8" x14ac:dyDescent="0.25">
      <c r="A9" s="54" t="s">
        <v>117</v>
      </c>
      <c r="B9" s="21">
        <f>'Santa Maria-RS'!D11</f>
        <v>6055.1709236532006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0</v>
      </c>
      <c r="E10" s="54" t="s">
        <v>124</v>
      </c>
      <c r="F10" s="21">
        <f>B16</f>
        <v>14939.001919620763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9967.0718243630927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18290.586152572243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24100.377580439705</v>
      </c>
      <c r="G12" s="54" t="s">
        <v>129</v>
      </c>
      <c r="H12" s="21">
        <f>B21</f>
        <v>13094.736364195203</v>
      </c>
    </row>
    <row r="13" spans="1:8" x14ac:dyDescent="0.25">
      <c r="A13" s="54" t="s">
        <v>121</v>
      </c>
      <c r="B13" s="21">
        <f>'Belém-PA'!D11</f>
        <v>22075.292322257144</v>
      </c>
      <c r="E13" s="54" t="s">
        <v>130</v>
      </c>
      <c r="F13" s="21">
        <f>B22</f>
        <v>29873.698972032995</v>
      </c>
      <c r="G13" s="54" t="s">
        <v>134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6" t="s">
        <v>131</v>
      </c>
      <c r="F15" s="21">
        <f>F4+H4+F5+H5+F6+H6+F7+H7+F8+H8+F9+H9+F10+H10+F11+H11+F12+H12+F13+H13+F14</f>
        <v>318352.8957966548</v>
      </c>
      <c r="G15" s="67" t="s">
        <v>137</v>
      </c>
      <c r="H15" s="2"/>
    </row>
    <row r="16" spans="1:8" x14ac:dyDescent="0.25">
      <c r="A16" s="54" t="s">
        <v>124</v>
      </c>
      <c r="B16" s="21">
        <f>'Porto Velho-RO'!D10</f>
        <v>14939.001919620763</v>
      </c>
      <c r="E16" s="83" t="s">
        <v>101</v>
      </c>
      <c r="F16" s="83"/>
      <c r="G16" s="83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9"/>
      <c r="F17" s="79"/>
      <c r="G17" s="79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18290.586152572243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24100.377580439705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13094.736364195203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29873.698972032995</v>
      </c>
    </row>
    <row r="23" spans="1:8" x14ac:dyDescent="0.25">
      <c r="A23" s="54" t="s">
        <v>134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318352.8957966548</v>
      </c>
      <c r="C25" s="64" t="s">
        <v>133</v>
      </c>
    </row>
    <row r="26" spans="1:8" x14ac:dyDescent="0.25">
      <c r="A26" s="78" t="s">
        <v>101</v>
      </c>
      <c r="B26" s="78"/>
      <c r="C26" s="78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77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77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77">
        <v>18</v>
      </c>
      <c r="D9" s="22">
        <f t="shared" si="0"/>
        <v>7112.477745472439</v>
      </c>
    </row>
    <row r="10" spans="1:7" x14ac:dyDescent="0.25">
      <c r="A10" s="1" t="s">
        <v>140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136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77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77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77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77">
        <v>12</v>
      </c>
      <c r="D9" s="20">
        <f t="shared" si="0"/>
        <v>5733.1773683311303</v>
      </c>
    </row>
    <row r="10" spans="1:4" x14ac:dyDescent="0.25">
      <c r="A10" s="1" t="s">
        <v>141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0" t="s">
        <v>136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77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7">
        <v>16</v>
      </c>
      <c r="D9" s="23">
        <f>B9*C9</f>
        <v>6976.8825117257147</v>
      </c>
    </row>
    <row r="10" spans="1:4" x14ac:dyDescent="0.25">
      <c r="A10" s="1" t="s">
        <v>142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136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A23" sqref="A23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77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75">
        <v>0</v>
      </c>
      <c r="D7" s="20">
        <f t="shared" ref="D7:D9" si="0">B7*C7</f>
        <v>0</v>
      </c>
    </row>
    <row r="8" spans="1:4" ht="18.75" x14ac:dyDescent="0.25">
      <c r="A8" s="1" t="s">
        <v>32</v>
      </c>
      <c r="B8" s="48">
        <v>1659.7349412660003</v>
      </c>
      <c r="C8" s="75">
        <v>0</v>
      </c>
      <c r="D8" s="20">
        <f t="shared" si="0"/>
        <v>0</v>
      </c>
    </row>
    <row r="9" spans="1:4" ht="18.75" x14ac:dyDescent="0.25">
      <c r="A9" s="1" t="s">
        <v>30</v>
      </c>
      <c r="B9" s="48">
        <v>429.24179515500003</v>
      </c>
      <c r="C9" s="77">
        <v>12</v>
      </c>
      <c r="D9" s="20">
        <f t="shared" si="0"/>
        <v>5150.9015418600002</v>
      </c>
    </row>
    <row r="10" spans="1:4" x14ac:dyDescent="0.25">
      <c r="A10" s="1" t="s">
        <v>143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6055.1709236532006</v>
      </c>
    </row>
    <row r="14" spans="1:4" x14ac:dyDescent="0.25">
      <c r="C14" s="4"/>
      <c r="D14" s="27"/>
    </row>
    <row r="15" spans="1:4" x14ac:dyDescent="0.25">
      <c r="A15" s="70" t="s">
        <v>136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20" sqref="A2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0</v>
      </c>
      <c r="D5" s="23">
        <f>B5*C5</f>
        <v>0</v>
      </c>
    </row>
    <row r="6" spans="1:4" ht="18.75" x14ac:dyDescent="0.25">
      <c r="A6" s="1" t="s">
        <v>6</v>
      </c>
      <c r="B6" s="48">
        <v>165.9734941266</v>
      </c>
      <c r="C6" s="75">
        <v>0</v>
      </c>
      <c r="D6" s="23">
        <f t="shared" ref="D6:D8" si="0">B6*C6</f>
        <v>0</v>
      </c>
    </row>
    <row r="7" spans="1:4" ht="18.75" x14ac:dyDescent="0.25">
      <c r="A7" s="1" t="s">
        <v>34</v>
      </c>
      <c r="B7" s="48">
        <v>1659.7349412660003</v>
      </c>
      <c r="C7" s="75">
        <v>0</v>
      </c>
      <c r="D7" s="23">
        <f t="shared" si="0"/>
        <v>0</v>
      </c>
    </row>
    <row r="8" spans="1:4" ht="18.75" x14ac:dyDescent="0.25">
      <c r="A8" s="1" t="s">
        <v>35</v>
      </c>
      <c r="B8" s="48">
        <v>446.41146696120006</v>
      </c>
      <c r="C8" s="75">
        <v>0</v>
      </c>
      <c r="D8" s="23">
        <f t="shared" si="0"/>
        <v>0</v>
      </c>
    </row>
    <row r="9" spans="1:4" x14ac:dyDescent="0.25">
      <c r="A9" s="1" t="s">
        <v>144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0</v>
      </c>
    </row>
    <row r="13" spans="1:4" x14ac:dyDescent="0.25">
      <c r="A13" s="84" t="s">
        <v>159</v>
      </c>
      <c r="C13" s="4"/>
      <c r="D13" s="27"/>
    </row>
    <row r="14" spans="1:4" x14ac:dyDescent="0.25">
      <c r="C14" s="4"/>
      <c r="D14" s="27"/>
    </row>
    <row r="15" spans="1:4" x14ac:dyDescent="0.25">
      <c r="A15" s="70" t="s">
        <v>136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77">
        <v>12</v>
      </c>
      <c r="D6" s="36">
        <f t="shared" ref="D6:D8" si="0">B6*C6</f>
        <v>1923.0032422943996</v>
      </c>
    </row>
    <row r="7" spans="1:4" ht="18.75" x14ac:dyDescent="0.25">
      <c r="A7" s="13" t="s">
        <v>39</v>
      </c>
      <c r="B7" s="48">
        <v>1659.7349412660003</v>
      </c>
      <c r="C7" s="77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77">
        <v>9</v>
      </c>
      <c r="D8" s="36">
        <f t="shared" si="0"/>
        <v>3808.8828698726925</v>
      </c>
    </row>
    <row r="9" spans="1:4" x14ac:dyDescent="0.25">
      <c r="A9" s="13" t="s">
        <v>145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9967.0718243630927</v>
      </c>
    </row>
    <row r="13" spans="1:4" x14ac:dyDescent="0.25">
      <c r="A13" s="70" t="s">
        <v>136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7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7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77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77">
        <v>10</v>
      </c>
      <c r="D8" s="35">
        <f t="shared" si="0"/>
        <v>4518.3346858421055</v>
      </c>
    </row>
    <row r="9" spans="1:4" x14ac:dyDescent="0.25">
      <c r="A9" s="13" t="s">
        <v>146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0" t="s">
        <v>136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2024-06-18T19:48:14Z</cp:lastPrinted>
  <dcterms:created xsi:type="dcterms:W3CDTF">2021-01-28T11:49:11Z</dcterms:created>
  <dcterms:modified xsi:type="dcterms:W3CDTF">2024-07-04T20:27:59Z</dcterms:modified>
</cp:coreProperties>
</file>