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C1CC8E2B-6E50-427B-97E3-DF1D44831C3B}" xr6:coauthVersionLast="47" xr6:coauthVersionMax="47" xr10:uidLastSave="{00000000-0000-0000-0000-000000000000}"/>
  <workbookProtection workbookAlgorithmName="SHA-512" workbookHashValue="XkgouJwqAFqRZsdsS6FrYA6vNl1Wx41MpPhFTmmeOxFT0z9FRvW3D5+WcjLIoXIRjFhon8w3eEv0GovMtU78QA==" workbookSaltValue="uZ2bO7ojxvAOfSyzOdvbTw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671" r:id="rId7"/>
    <pivotCache cacheId="674" r:id="rId8"/>
    <pivotCache cacheId="677" r:id="rId9"/>
    <pivotCache cacheId="680" r:id="rId10"/>
    <pivotCache cacheId="683" r:id="rId11"/>
    <pivotCache cacheId="686" r:id="rId12"/>
    <pivotCache cacheId="689" r:id="rId13"/>
  </pivotCaches>
  <extLst>
    <ext xmlns:x14="http://schemas.microsoft.com/office/spreadsheetml/2009/9/main" uri="{876F7934-8845-4945-9796-88D515C7AA90}">
      <x14:pivotCaches>
        <pivotCache cacheId="670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4" l="1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<sst xmlns="http://schemas.openxmlformats.org/spreadsheetml/2006/main" count="13050" uniqueCount="12098">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</sst>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left" indent="1"/>
    </xf>
    <xf numFmtId="166" fontId="0" fillId="0" borderId="7" xfId="0" applyNumberFormat="1" applyBorder="1" applyAlignment="1">
      <alignment horizontal="center" vertical="center" wrapTex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</cellXfs>
  <cellStyles count="3">
    <cellStyle name="Moeda" xfId="1" builtinId="4"/>
    <cellStyle name="Normal" xfId="0" builtinId="0"/>
    <cellStyle name="Porcentagem" xfId="2" builtinId="5"/>
  </cellStyles>
  <dxfs count="311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color theme="5"/>
      </font>
    </dxf>
    <dxf>
      <font>
        <color theme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font>
        <color rgb="FFFFBE0B"/>
      </font>
    </dxf>
    <dxf>
      <font>
        <color rgb="FFFFBE0B"/>
      </font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color rgb="FFFFBE0B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FBE0B"/>
      </font>
    </dxf>
    <dxf>
      <alignment wrapText="1"/>
    </dxf>
    <dxf>
      <alignment wrapText="1"/>
    </dxf>
    <dxf>
      <alignment wrapText="1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0"/>
    </dxf>
    <dxf>
      <alignment horizontal="center"/>
    </dxf>
    <dxf>
      <alignment horizontal="center"/>
    </dxf>
    <dxf>
      <font>
        <color rgb="FFFFBE0B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vertical="center"/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font>
        <color theme="5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7"/>
      </font>
    </dxf>
    <dxf>
      <font>
        <color theme="7"/>
      </font>
    </dxf>
    <dxf>
      <font>
        <color theme="9"/>
      </font>
    </dxf>
    <dxf>
      <font>
        <color theme="7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1000</c:v>
                </c:pt>
                <c:pt idx="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  <c:extLst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858421.5</c:v>
                </c:pt>
                <c:pt idx="1">
                  <c:v>741578.5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34143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9905" y="2960757"/>
          <a:ext cx="2679565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2000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t>66,67%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29116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t>R$ 741.578,50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t>46,35%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9.647345949073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9.647349305553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9.647350115738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9.647351157408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9.647352893517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9.647354050925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9.647355439818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9.647343518518" createdVersion="3" refreshedVersion="8" minRefreshableVersion="3" recordCount="0" supportSubquery="1" supportAdvancedDrill="1" xr:uid="{AA1A3FD5-2B97-4155-B1C2-20DFB2F5E765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3347293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689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81">
      <pivotArea outline="0" fieldPosition="0">
        <references count="1">
          <reference field="4294967294" count="1">
            <x v="0"/>
          </reference>
        </references>
      </pivotArea>
    </format>
    <format dxfId="82">
      <pivotArea outline="0" fieldPosition="0">
        <references count="1">
          <reference field="4294967294" count="1">
            <x v="1"/>
          </reference>
        </references>
      </pivotArea>
    </format>
    <format dxfId="83">
      <pivotArea field="1" type="button" dataOnly="0" labelOnly="1" outline="0" axis="axisRow" fieldPosition="0"/>
    </format>
    <format dxfId="84">
      <pivotArea field="1" type="button" dataOnly="0" labelOnly="1" outline="0" axis="axisRow" fieldPosition="0"/>
    </format>
    <format dxfId="85">
      <pivotArea outline="0" collapsedLevelsAreSubtotals="1" fieldPosition="0"/>
    </format>
    <format dxfId="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7">
      <pivotArea outline="0" collapsedLevelsAreSubtotals="1" fieldPosition="0"/>
    </format>
    <format dxfId="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9">
      <pivotArea type="all" dataOnly="0" outline="0" fieldPosition="0"/>
    </format>
    <format dxfId="90">
      <pivotArea outline="0" collapsedLevelsAreSubtotals="1" fieldPosition="0"/>
    </format>
    <format dxfId="91">
      <pivotArea field="1" type="button" dataOnly="0" labelOnly="1" outline="0" axis="axisRow" fieldPosition="0"/>
    </format>
    <format dxfId="92">
      <pivotArea dataOnly="0" labelOnly="1" fieldPosition="0">
        <references count="1">
          <reference field="1" count="0"/>
        </references>
      </pivotArea>
    </format>
    <format dxfId="93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94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95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9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97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9">
      <pivotArea field="1" type="button" dataOnly="0" labelOnly="1" outline="0" axis="axisRow" fieldPosition="0"/>
    </format>
    <format dxfId="1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1">
      <pivotArea dataOnly="0" labelOnly="1" fieldPosition="0">
        <references count="1">
          <reference field="1" count="1">
            <x v="0"/>
          </reference>
        </references>
      </pivotArea>
    </format>
    <format dxfId="102">
      <pivotArea dataOnly="0" labelOnly="1" fieldPosition="0">
        <references count="1">
          <reference field="1" count="1">
            <x v="1"/>
          </reference>
        </references>
      </pivotArea>
    </format>
    <format dxfId="103">
      <pivotArea dataOnly="0" labelOnly="1" fieldPosition="0">
        <references count="1">
          <reference field="1" count="1">
            <x v="2"/>
          </reference>
        </references>
      </pivotArea>
    </format>
    <format dxfId="104">
      <pivotArea dataOnly="0" labelOnly="1" fieldPosition="0">
        <references count="1">
          <reference field="1" count="1">
            <x v="3"/>
          </reference>
        </references>
      </pivotArea>
    </format>
    <format dxfId="105">
      <pivotArea dataOnly="0" labelOnly="1" fieldPosition="0">
        <references count="1">
          <reference field="1" count="1">
            <x v="4"/>
          </reference>
        </references>
      </pivotArea>
    </format>
    <format dxfId="106">
      <pivotArea field="1" type="button" dataOnly="0" labelOnly="1" outline="0" axis="axisRow" fieldPosition="0"/>
    </format>
    <format dxfId="107">
      <pivotArea dataOnly="0" labelOnly="1" fieldPosition="0">
        <references count="1">
          <reference field="1" count="0"/>
        </references>
      </pivotArea>
    </format>
    <format dxfId="108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09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1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1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12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13">
      <pivotArea field="1" type="button" dataOnly="0" labelOnly="1" outline="0" axis="axisRow" fieldPosition="0"/>
    </format>
    <format dxfId="114">
      <pivotArea dataOnly="0" labelOnly="1" fieldPosition="0">
        <references count="1">
          <reference field="1" count="0"/>
        </references>
      </pivotArea>
    </format>
    <format dxfId="115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16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1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18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19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2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2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686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0">
      <pivotArea field="1" type="button" dataOnly="0" labelOnly="1" outline="0" axis="axisRow" fieldPosition="0"/>
    </format>
    <format dxfId="231">
      <pivotArea field="1" type="button" dataOnly="0" labelOnly="1" outline="0" axis="axisRow" fieldPosition="0"/>
    </format>
    <format dxfId="23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3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34">
      <pivotArea field="1" type="button" dataOnly="0" labelOnly="1" outline="0" axis="axisRow" fieldPosition="0"/>
    </format>
    <format dxfId="2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8">
      <pivotArea type="all" dataOnly="0" outline="0" fieldPosition="0"/>
    </format>
    <format dxfId="239">
      <pivotArea outline="0" collapsedLevelsAreSubtotals="1" fieldPosition="0"/>
    </format>
    <format dxfId="240">
      <pivotArea field="1" type="button" dataOnly="0" labelOnly="1" outline="0" axis="axisRow" fieldPosition="0"/>
    </format>
    <format dxfId="241">
      <pivotArea dataOnly="0" labelOnly="1" fieldPosition="0">
        <references count="1">
          <reference field="1" count="0"/>
        </references>
      </pivotArea>
    </format>
    <format dxfId="242">
      <pivotArea dataOnly="0" labelOnly="1" grandRow="1" outline="0" fieldPosition="0"/>
    </format>
    <format dxfId="2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4">
      <pivotArea field="1" type="button" dataOnly="0" labelOnly="1" outline="0" axis="axisRow" fieldPosition="0"/>
    </format>
    <format dxfId="245">
      <pivotArea dataOnly="0" labelOnly="1" fieldPosition="0">
        <references count="1">
          <reference field="1" count="0"/>
        </references>
      </pivotArea>
    </format>
    <format dxfId="246">
      <pivotArea field="1" type="button" dataOnly="0" labelOnly="1" outline="0" axis="axisRow" fieldPosition="0"/>
    </format>
    <format dxfId="247">
      <pivotArea dataOnly="0" labelOnly="1" fieldPosition="0">
        <references count="1">
          <reference field="1" count="0"/>
        </references>
      </pivotArea>
    </format>
    <format dxfId="248">
      <pivotArea dataOnly="0" labelOnly="1" grandRow="1" outline="0" fieldPosition="0"/>
    </format>
    <format dxfId="249">
      <pivotArea field="1" type="button" dataOnly="0" labelOnly="1" outline="0" axis="axisRow" fieldPosition="0"/>
    </format>
    <format dxfId="250">
      <pivotArea dataOnly="0" labelOnly="1" fieldPosition="0">
        <references count="1">
          <reference field="1" count="0"/>
        </references>
      </pivotArea>
    </format>
    <format dxfId="251">
      <pivotArea dataOnly="0" labelOnly="1" grandRow="1" outline="0" fieldPosition="0"/>
    </format>
    <format dxfId="252">
      <pivotArea dataOnly="0" labelOnly="1" fieldPosition="0">
        <references count="1">
          <reference field="1" count="1">
            <x v="0"/>
          </reference>
        </references>
      </pivotArea>
    </format>
    <format dxfId="253">
      <pivotArea dataOnly="0" labelOnly="1" fieldPosition="0">
        <references count="1">
          <reference field="1" count="1">
            <x v="2"/>
          </reference>
        </references>
      </pivotArea>
    </format>
    <format dxfId="254">
      <pivotArea dataOnly="0" labelOnly="1" fieldPosition="0">
        <references count="1">
          <reference field="1" count="1">
            <x v="3"/>
          </reference>
        </references>
      </pivotArea>
    </format>
    <format dxfId="255">
      <pivotArea dataOnly="0" labelOnly="1" fieldPosition="0">
        <references count="1">
          <reference field="1" count="1">
            <x v="4"/>
          </reference>
        </references>
      </pivotArea>
    </format>
    <format dxfId="256">
      <pivotArea dataOnly="0" labelOnly="1" fieldPosition="0">
        <references count="1">
          <reference field="1" count="1">
            <x v="8"/>
          </reference>
        </references>
      </pivotArea>
    </format>
    <format dxfId="257">
      <pivotArea field="1" type="button" dataOnly="0" labelOnly="1" outline="0" axis="axisRow" fieldPosition="0"/>
    </format>
    <format dxfId="2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9">
      <pivotArea grandRow="1" outline="0" collapsedLevelsAreSubtotals="1" fieldPosition="0"/>
    </format>
    <format dxfId="260">
      <pivotArea dataOnly="0" labelOnly="1" grandRow="1" outline="0" fieldPosition="0"/>
    </format>
    <format dxfId="261">
      <pivotArea dataOnly="0" labelOnly="1" fieldPosition="0">
        <references count="1">
          <reference field="1" count="1">
            <x v="5"/>
          </reference>
        </references>
      </pivotArea>
    </format>
    <format dxfId="262">
      <pivotArea dataOnly="0" labelOnly="1" fieldPosition="0">
        <references count="1">
          <reference field="1" count="1">
            <x v="1"/>
          </reference>
        </references>
      </pivotArea>
    </format>
    <format dxfId="263">
      <pivotArea dataOnly="0" labelOnly="1" fieldPosition="0">
        <references count="1">
          <reference field="1" count="1">
            <x v="7"/>
          </reference>
        </references>
      </pivotArea>
    </format>
    <format dxfId="264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683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8">
      <pivotArea field="1" type="button" dataOnly="0" labelOnly="1" outline="0" axis="axisRow" fieldPosition="0"/>
    </format>
    <format dxfId="1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0">
      <pivotArea field="1" type="button" dataOnly="0" labelOnly="1" outline="0" axis="axisRow" fieldPosition="0"/>
    </format>
    <format dxfId="1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3">
      <pivotArea type="all" dataOnly="0" outline="0" fieldPosition="0"/>
    </format>
    <format dxfId="174">
      <pivotArea outline="0" collapsedLevelsAreSubtotals="1" fieldPosition="0"/>
    </format>
    <format dxfId="175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7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7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79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80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81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82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8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84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85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86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87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9">
      <pivotArea field="1" type="button" dataOnly="0" labelOnly="1" outline="0" axis="axisRow" fieldPosition="0"/>
    </format>
    <format dxfId="190">
      <pivotArea field="1" type="button" dataOnly="0" labelOnly="1" outline="0" axis="axisRow" fieldPosition="0"/>
    </format>
    <format dxfId="191">
      <pivotArea dataOnly="0" labelOnly="1" fieldPosition="0">
        <references count="1">
          <reference field="1" count="0"/>
        </references>
      </pivotArea>
    </format>
    <format dxfId="19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9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9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95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9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9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9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9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00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0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0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03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0"/>
        </references>
      </pivotArea>
    </format>
    <format dxfId="205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06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0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08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09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10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11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1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13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14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15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16">
      <pivotArea field="1" type="button" dataOnly="0" labelOnly="1" outline="0" axis="axisRow" fieldPosition="0"/>
    </format>
    <format dxfId="2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8">
      <pivotArea dataOnly="0" labelOnly="1" fieldPosition="0">
        <references count="1">
          <reference field="1" count="1">
            <x v="0"/>
          </reference>
        </references>
      </pivotArea>
    </format>
    <format dxfId="219">
      <pivotArea dataOnly="0" labelOnly="1" fieldPosition="0">
        <references count="1">
          <reference field="1" count="1">
            <x v="1"/>
          </reference>
        </references>
      </pivotArea>
    </format>
    <format dxfId="220">
      <pivotArea dataOnly="0" labelOnly="1" fieldPosition="0">
        <references count="1">
          <reference field="1" count="1">
            <x v="2"/>
          </reference>
        </references>
      </pivotArea>
    </format>
    <format dxfId="221">
      <pivotArea dataOnly="0" labelOnly="1" fieldPosition="0">
        <references count="1">
          <reference field="1" count="1">
            <x v="3"/>
          </reference>
        </references>
      </pivotArea>
    </format>
    <format dxfId="222">
      <pivotArea dataOnly="0" labelOnly="1" fieldPosition="0">
        <references count="1">
          <reference field="1" count="1">
            <x v="4"/>
          </reference>
        </references>
      </pivotArea>
    </format>
    <format dxfId="223">
      <pivotArea dataOnly="0" labelOnly="1" fieldPosition="0">
        <references count="1">
          <reference field="1" count="1">
            <x v="5"/>
          </reference>
        </references>
      </pivotArea>
    </format>
    <format dxfId="224">
      <pivotArea dataOnly="0" labelOnly="1" fieldPosition="0">
        <references count="1">
          <reference field="1" count="1">
            <x v="6"/>
          </reference>
        </references>
      </pivotArea>
    </format>
    <format dxfId="225">
      <pivotArea dataOnly="0" labelOnly="1" fieldPosition="0">
        <references count="1">
          <reference field="1" count="1">
            <x v="7"/>
          </reference>
        </references>
      </pivotArea>
    </format>
    <format dxfId="226">
      <pivotArea dataOnly="0" labelOnly="1" fieldPosition="0">
        <references count="1">
          <reference field="1" count="1">
            <x v="8"/>
          </reference>
        </references>
      </pivotArea>
    </format>
    <format dxfId="227">
      <pivotArea dataOnly="0" labelOnly="1" fieldPosition="0">
        <references count="1">
          <reference field="1" count="1">
            <x v="9"/>
          </reference>
        </references>
      </pivotArea>
    </format>
    <format dxfId="228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680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126">
      <pivotArea outline="0" fieldPosition="0">
        <references count="1">
          <reference field="4294967294" count="1">
            <x v="0"/>
          </reference>
        </references>
      </pivotArea>
    </format>
    <format dxfId="127">
      <pivotArea outline="0" fieldPosition="0">
        <references count="1">
          <reference field="4294967294" count="1">
            <x v="1"/>
          </reference>
        </references>
      </pivotArea>
    </format>
    <format dxfId="128">
      <pivotArea field="1" type="button" dataOnly="0" labelOnly="1" outline="0" axis="axisRow" fieldPosition="0"/>
    </format>
    <format dxfId="129">
      <pivotArea field="1" type="button" dataOnly="0" labelOnly="1" outline="0" axis="axisRow" fieldPosition="0"/>
    </format>
    <format dxfId="130">
      <pivotArea outline="0" collapsedLevelsAreSubtotals="1" fieldPosition="0"/>
    </format>
    <format dxfId="1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2">
      <pivotArea outline="0" collapsedLevelsAreSubtotals="1" fieldPosition="0"/>
    </format>
    <format dxfId="1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4">
      <pivotArea type="all" dataOnly="0" outline="0" fieldPosition="0"/>
    </format>
    <format dxfId="135">
      <pivotArea outline="0" collapsedLevelsAreSubtotals="1" fieldPosition="0"/>
    </format>
    <format dxfId="136">
      <pivotArea field="1" type="button" dataOnly="0" labelOnly="1" outline="0" axis="axisRow" fieldPosition="0"/>
    </format>
    <format dxfId="137">
      <pivotArea dataOnly="0" labelOnly="1" fieldPosition="0">
        <references count="1">
          <reference field="1" count="0"/>
        </references>
      </pivotArea>
    </format>
    <format dxfId="138">
      <pivotArea dataOnly="0" labelOnly="1" grandRow="1" outline="0" fieldPosition="0"/>
    </format>
    <format dxfId="1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0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labelOnly="1" fieldPosition="0">
        <references count="1">
          <reference field="1" count="0"/>
        </references>
      </pivotArea>
    </format>
    <format dxfId="142">
      <pivotArea dataOnly="0" grandRow="1" fieldPosition="0"/>
    </format>
    <format dxfId="143">
      <pivotArea dataOnly="0" labelOnly="1" fieldPosition="0">
        <references count="1">
          <reference field="1" count="1">
            <x v="0"/>
          </reference>
        </references>
      </pivotArea>
    </format>
    <format dxfId="144">
      <pivotArea dataOnly="0" labelOnly="1" fieldPosition="0">
        <references count="1">
          <reference field="1" count="1">
            <x v="4"/>
          </reference>
        </references>
      </pivotArea>
    </format>
    <format dxfId="145">
      <pivotArea field="1" type="button" dataOnly="0" labelOnly="1" outline="0" axis="axisRow" fieldPosition="0"/>
    </format>
    <format dxfId="1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7">
      <pivotArea grandRow="1" outline="0" collapsedLevelsAreSubtotals="1" fieldPosition="0"/>
    </format>
    <format dxfId="148">
      <pivotArea dataOnly="0" labelOnly="1" grandRow="1" outline="0" fieldPosition="0"/>
    </format>
    <format dxfId="149">
      <pivotArea dataOnly="0" labelOnly="1" fieldPosition="0">
        <references count="1">
          <reference field="1" count="1">
            <x v="3"/>
          </reference>
        </references>
      </pivotArea>
    </format>
    <format dxfId="150">
      <pivotArea dataOnly="0" labelOnly="1" fieldPosition="0">
        <references count="1">
          <reference field="1" count="1">
            <x v="1"/>
          </reference>
        </references>
      </pivotArea>
    </format>
    <format dxfId="151">
      <pivotArea field="1" type="button" dataOnly="0" labelOnly="1" outline="0" axis="axisRow" fieldPosition="0"/>
    </format>
    <format dxfId="152">
      <pivotArea dataOnly="0" labelOnly="1" fieldPosition="0">
        <references count="1">
          <reference field="1" count="0"/>
        </references>
      </pivotArea>
    </format>
    <format dxfId="153">
      <pivotArea dataOnly="0" labelOnly="1" grandRow="1" outline="0" fieldPosition="0"/>
    </format>
    <format dxfId="154">
      <pivotArea field="1" type="button" dataOnly="0" labelOnly="1" outline="0" axis="axisRow" fieldPosition="0"/>
    </format>
    <format dxfId="155">
      <pivotArea dataOnly="0" labelOnly="1" fieldPosition="0">
        <references count="1">
          <reference field="1" count="0"/>
        </references>
      </pivotArea>
    </format>
    <format dxfId="156">
      <pivotArea dataOnly="0" labelOnly="1" grandRow="1" outline="0" fieldPosition="0"/>
    </format>
    <format dxfId="15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9">
      <pivotArea dataOnly="0" outline="0" fieldPosition="0">
        <references count="1">
          <reference field="4294967294" count="1">
            <x v="3"/>
          </reference>
        </references>
      </pivotArea>
    </format>
    <format dxfId="160">
      <pivotArea dataOnly="0" outline="0" fieldPosition="0">
        <references count="1">
          <reference field="4294967294" count="1">
            <x v="3"/>
          </reference>
        </references>
      </pivotArea>
    </format>
    <format dxfId="16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671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3">
      <pivotArea field="0" type="button" dataOnly="0" labelOnly="1" outline="0"/>
    </format>
    <format dxfId="4">
      <pivotArea dataOnly="0" labelOnly="1" grandRow="1" outline="0" fieldPosition="0"/>
    </format>
    <format dxfId="5">
      <pivotArea field="0" type="button" dataOnly="0" labelOnly="1" outline="0"/>
    </format>
    <format dxfId="6">
      <pivotArea dataOnly="0" labelOnly="1" grandRow="1" outline="0" fieldPosition="0"/>
    </format>
    <format dxfId="7">
      <pivotArea outline="0" fieldPosition="0">
        <references count="1">
          <reference field="4294967294" count="1">
            <x v="2"/>
          </reference>
        </references>
      </pivotArea>
    </format>
    <format dxfId="8">
      <pivotArea field="0" type="button" dataOnly="0" labelOnly="1" outline="0"/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outline="0" fieldPosition="0">
        <references count="1">
          <reference field="4294967294" count="1" selected="0">
            <x v="2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">
      <pivotArea outline="0" fieldPosition="0">
        <references count="1">
          <reference field="4294967294" count="1" selected="0"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">
      <pivotArea dataOnly="0" outline="0" fieldPosition="0">
        <references count="1">
          <reference field="4294967294" count="1">
            <x v="3"/>
          </reference>
        </references>
      </pivotArea>
    </format>
    <format dxfId="17">
      <pivotArea dataOnly="0" outline="0" fieldPosition="0">
        <references count="1">
          <reference field="4294967294" count="1">
            <x v="3"/>
          </reference>
        </references>
      </pivotArea>
    </format>
    <format dxfId="18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677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field="3" type="button" dataOnly="0" labelOnly="1" outline="0" axis="axisRow" fieldPosition="0"/>
    </format>
    <format dxfId="33">
      <pivotArea dataOnly="0" labelOnly="1" fieldPosition="0">
        <references count="1">
          <reference field="3" count="0"/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type="all" dataOnly="0" outline="0" fieldPosition="0"/>
    </format>
    <format dxfId="36">
      <pivotArea outline="0" collapsedLevelsAreSubtotals="1" fieldPosition="0"/>
    </format>
    <format dxfId="37">
      <pivotArea field="3" type="button" dataOnly="0" labelOnly="1" outline="0" axis="axisRow" fieldPosition="0"/>
    </format>
    <format dxfId="38">
      <pivotArea dataOnly="0" labelOnly="1" fieldPosition="0">
        <references count="1">
          <reference field="3" count="0"/>
        </references>
      </pivotArea>
    </format>
    <format dxfId="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field="3" type="button" dataOnly="0" labelOnly="1" outline="0" axis="axisRow" fieldPosition="0"/>
    </format>
    <format dxfId="43">
      <pivotArea dataOnly="0" labelOnly="1" fieldPosition="0">
        <references count="1">
          <reference field="3" count="0"/>
        </references>
      </pivotArea>
    </format>
    <format dxfId="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674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">
      <pivotArea type="all" dataOnly="0" outline="0" fieldPosition="0"/>
    </format>
    <format dxfId="53">
      <pivotArea outline="0" collapsedLevelsAreSubtotals="1" fieldPosition="0"/>
    </format>
    <format dxfId="54">
      <pivotArea field="3" type="button" dataOnly="0" labelOnly="1" outline="0" axis="axisRow" fieldPosition="0"/>
    </format>
    <format dxfId="55">
      <pivotArea dataOnly="0" labelOnly="1" fieldPosition="0">
        <references count="1">
          <reference field="3" count="0"/>
        </references>
      </pivotArea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">
      <pivotArea type="all" dataOnly="0" outline="0" fieldPosition="0"/>
    </format>
    <format dxfId="58">
      <pivotArea outline="0" collapsedLevelsAreSubtotals="1" fieldPosition="0"/>
    </format>
    <format dxfId="59">
      <pivotArea field="3" type="button" dataOnly="0" labelOnly="1" outline="0" axis="axisRow" fieldPosition="0"/>
    </format>
    <format dxfId="60">
      <pivotArea dataOnly="0" labelOnly="1" fieldPosition="0">
        <references count="1">
          <reference field="3" count="0"/>
        </references>
      </pivotArea>
    </format>
    <format dxfId="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">
      <pivotArea type="all" dataOnly="0" outline="0" fieldPosition="0"/>
    </format>
    <format dxfId="63">
      <pivotArea outline="0" collapsedLevelsAreSubtotals="1" fieldPosition="0"/>
    </format>
    <format dxfId="64">
      <pivotArea field="3" type="button" dataOnly="0" labelOnly="1" outline="0" axis="axisRow" fieldPosition="0"/>
    </format>
    <format dxfId="65">
      <pivotArea dataOnly="0" labelOnly="1" fieldPosition="0">
        <references count="1">
          <reference field="3" count="0"/>
        </references>
      </pivotArea>
    </format>
    <format dxfId="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7">
      <pivotArea type="all" dataOnly="0" outline="0" fieldPosition="0"/>
    </format>
    <format dxfId="68">
      <pivotArea outline="0" collapsedLevelsAreSubtotals="1" fieldPosition="0"/>
    </format>
    <format dxfId="69">
      <pivotArea field="3" type="button" dataOnly="0" labelOnly="1" outline="0" axis="axisRow" fieldPosition="0"/>
    </format>
    <format dxfId="70">
      <pivotArea dataOnly="0" labelOnly="1" fieldPosition="0">
        <references count="1">
          <reference field="3" count="0"/>
        </references>
      </pivotArea>
    </format>
    <format dxfId="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">
      <pivotArea type="all" dataOnly="0" outline="0" fieldPosition="0"/>
    </format>
    <format dxfId="73">
      <pivotArea outline="0" collapsedLevelsAreSubtotals="1" fieldPosition="0"/>
    </format>
    <format dxfId="74">
      <pivotArea field="3" type="button" dataOnly="0" labelOnly="1" outline="0" axis="axisRow" fieldPosition="0"/>
    </format>
    <format dxfId="75">
      <pivotArea dataOnly="0" labelOnly="1" fieldPosition="0">
        <references count="1">
          <reference field="3" count="0"/>
        </references>
      </pivotArea>
    </format>
    <format dxfId="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1233472934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1233472934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266" dataDxfId="265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286" dataDxfId="284" headerRowBorderDxfId="285" tableBorderDxfId="283" totalsRowBorderDxfId="282">
  <autoFilter ref="B2:D9" xr:uid="{B903E604-40CD-4E8A-AED6-AA953D0FAD00}"/>
  <tableColumns count="3">
    <tableColumn id="1" xr3:uid="{A392E9D5-FAC8-4D65-80DF-6074F751BE2B}" name="GRUPO" dataDxfId="281"/>
    <tableColumn id="2" xr3:uid="{001267AD-B0C5-4D9B-94BB-C2E0F58B4030}" name="Código Produto" dataDxfId="280"/>
    <tableColumn id="3" xr3:uid="{D2A024E7-7D78-4E05-8C5E-389C892D09B6}" name="Produto" dataDxfId="27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278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277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276" dataDxfId="275" tableBorderDxfId="274">
  <autoFilter ref="B2:H180" xr:uid="{640BD757-FC00-4AC0-9781-184F2216AB1D}"/>
  <tableColumns count="7">
    <tableColumn id="1" xr3:uid="{53CB2F56-E6D7-4E53-8F63-BD04C6670E77}" name="SEGMENTO" dataDxfId="273"/>
    <tableColumn id="2" xr3:uid="{4DE12687-FAD8-438A-869C-B36E01B4C790}" name="EQUIPE" dataDxfId="272"/>
    <tableColumn id="3" xr3:uid="{35705576-46A5-4539-A443-B3BC2B20C6B1}" name="CÓD" dataDxfId="271"/>
    <tableColumn id="4" xr3:uid="{59224FDF-8AFC-4BF1-BE9A-6B2423736D72}" name="ÁREA" dataDxfId="270"/>
    <tableColumn id="5" xr3:uid="{160423F9-670E-4CCF-8372-4A3946E08848}" name="META R$" dataDxfId="269">
      <calculatedColumnFormula>SUMIF('METAS MENSAIS'!$B:$B,X!$D3,'METAS MENSAIS'!$G:$G)</calculatedColumnFormula>
    </tableColumn>
    <tableColumn id="6" xr3:uid="{40D0876D-6416-4811-86B2-2532EAD8D150}" name="VISUALIZAÇÃO" dataDxfId="268"/>
    <tableColumn id="7" xr3:uid="{882C62B3-BCAC-4EA7-A36A-358DF8599F96}" name="PAUTA" dataDxfId="26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N19" sqref="N19"/>
    </sheetView>
  </sheetViews>
  <sheetFormatPr defaultRowHeight="14.5" outlineLevelRow="1" x14ac:dyDescent="0.35"/>
  <cols>
    <col min="1" max="1" width="2.54296875" customWidth="1"/>
    <col min="2" max="2" width="31.089843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36328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B8" sqref="B8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90625" style="13" bestFit="1" customWidth="1"/>
    <col min="7" max="7" width="21.36328125" style="13" bestFit="1" customWidth="1"/>
    <col min="8" max="8" width="19.81640625" style="13" customWidth="1"/>
    <col min="9" max="9" width="7.90625" style="13" bestFit="1" customWidth="1"/>
    <col min="10" max="10" width="17.6328125" style="13" customWidth="1"/>
    <col min="11" max="11" width="5.81640625" style="68" customWidth="1"/>
    <col min="12" max="12" width="6.90625" style="67" hidden="1" customWidth="1"/>
    <col min="13" max="13" width="14.08984375" style="68" hidden="1" customWidth="1"/>
    <col min="14" max="14" width="12.453125" style="68" hidden="1" customWidth="1"/>
    <col min="15" max="15" width="6.90625" style="67" hidden="1" customWidth="1"/>
    <col min="16" max="18" width="6.9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46169.646993437498</v>
      </c>
      <c r="K1" s="80"/>
    </row>
    <row r="2" spans="1:15" ht="23" customHeight="1" x14ac:dyDescent="0.35"/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148</v>
      </c>
      <c r="D9" s="43">
        <v>4</v>
      </c>
      <c r="E9" s="50"/>
      <c r="F9" s="58" t="s">
        <v>185</v>
      </c>
      <c r="G9" s="45">
        <v>65000</v>
      </c>
      <c r="H9" s="45">
        <v>77084.52</v>
      </c>
      <c r="I9" s="46">
        <v>1.1859156923076923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132069.28</v>
      </c>
      <c r="I10" s="46">
        <v>1.2822260194174757</v>
      </c>
      <c r="J10" s="43">
        <v>197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353</v>
      </c>
      <c r="D11" s="43">
        <v>22</v>
      </c>
      <c r="F11" s="49" t="s">
        <v>211</v>
      </c>
      <c r="G11" s="45">
        <v>3400</v>
      </c>
      <c r="H11" s="45">
        <v>4304.8100000000004</v>
      </c>
      <c r="I11" s="46">
        <v>1.2661205882352942</v>
      </c>
      <c r="J11" s="43">
        <v>1</v>
      </c>
    </row>
    <row r="12" spans="1:15" ht="17" thickTop="1" thickBot="1" x14ac:dyDescent="0.45">
      <c r="A12" s="56"/>
      <c r="B12" s="60" t="s">
        <v>216</v>
      </c>
      <c r="C12" s="43">
        <v>66</v>
      </c>
      <c r="D12" s="43"/>
      <c r="F12" s="60" t="s">
        <v>202</v>
      </c>
      <c r="G12" s="45">
        <v>380000</v>
      </c>
      <c r="H12" s="45">
        <v>326402.34999999998</v>
      </c>
      <c r="I12" s="46">
        <v>0.85895355263157891</v>
      </c>
      <c r="J12" s="43">
        <v>412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335</v>
      </c>
      <c r="D13" s="43">
        <v>34</v>
      </c>
      <c r="F13" s="58" t="s">
        <v>213</v>
      </c>
      <c r="G13" s="45">
        <v>31700</v>
      </c>
      <c r="H13" s="45">
        <v>40561.519999999997</v>
      </c>
      <c r="I13" s="46">
        <v>1.279543217665615</v>
      </c>
      <c r="J13" s="43">
        <v>85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37</v>
      </c>
      <c r="D14" s="43"/>
      <c r="F14" s="63" t="s">
        <v>249</v>
      </c>
      <c r="G14" s="65">
        <v>583100</v>
      </c>
      <c r="H14" s="65">
        <v>580422.48</v>
      </c>
      <c r="I14" s="66">
        <v>0.99540812896587205</v>
      </c>
      <c r="J14" s="64">
        <v>727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325</v>
      </c>
      <c r="D15" s="43">
        <v>14</v>
      </c>
    </row>
    <row r="16" spans="1:15" ht="17" thickTop="1" thickBot="1" x14ac:dyDescent="0.45">
      <c r="A16" s="57"/>
      <c r="B16" s="60" t="s">
        <v>221</v>
      </c>
      <c r="C16" s="43">
        <v>48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156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33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45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1582</v>
      </c>
      <c r="D20" s="64">
        <v>80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87"/>
      <c r="D27" s="87"/>
      <c r="F27" s="58" t="s">
        <v>185</v>
      </c>
      <c r="G27" s="45"/>
      <c r="H27" s="45"/>
      <c r="I27" s="87"/>
      <c r="J27" s="87"/>
    </row>
    <row r="28" spans="1:15" ht="15.5" thickTop="1" thickBot="1" x14ac:dyDescent="0.4">
      <c r="B28" s="44" t="s">
        <v>7</v>
      </c>
      <c r="C28" s="43">
        <v>17</v>
      </c>
      <c r="D28" s="43">
        <v>1</v>
      </c>
      <c r="F28" s="44" t="s">
        <v>113</v>
      </c>
      <c r="G28" s="45">
        <v>32300</v>
      </c>
      <c r="H28" s="45">
        <v>21463.200000000001</v>
      </c>
      <c r="I28" s="46">
        <v>0.66449535603715171</v>
      </c>
      <c r="J28" s="43"/>
    </row>
    <row r="29" spans="1:15" ht="15.5" thickTop="1" thickBot="1" x14ac:dyDescent="0.4">
      <c r="B29" s="44" t="s">
        <v>0</v>
      </c>
      <c r="C29" s="43">
        <v>21</v>
      </c>
      <c r="D29" s="43"/>
      <c r="F29" s="44" t="s">
        <v>114</v>
      </c>
      <c r="G29" s="45">
        <v>32700</v>
      </c>
      <c r="H29" s="45">
        <v>55621.32</v>
      </c>
      <c r="I29" s="46">
        <v>1.7009577981651376</v>
      </c>
      <c r="J29" s="43">
        <v>30</v>
      </c>
    </row>
    <row r="30" spans="1:15" ht="15.5" thickTop="1" thickBot="1" x14ac:dyDescent="0.4">
      <c r="B30" s="44" t="s">
        <v>1</v>
      </c>
      <c r="C30" s="43">
        <v>13</v>
      </c>
      <c r="D30" s="43"/>
      <c r="F30" s="69" t="s">
        <v>200</v>
      </c>
      <c r="G30" s="45"/>
      <c r="H30" s="45"/>
      <c r="I30" s="87"/>
      <c r="J30" s="87"/>
    </row>
    <row r="31" spans="1:15" ht="15.5" thickTop="1" thickBot="1" x14ac:dyDescent="0.4">
      <c r="B31" s="44" t="s">
        <v>5</v>
      </c>
      <c r="C31" s="43">
        <v>10</v>
      </c>
      <c r="D31" s="43"/>
      <c r="F31" s="44" t="s">
        <v>10</v>
      </c>
      <c r="G31" s="45">
        <v>40700</v>
      </c>
      <c r="H31" s="45">
        <v>58381.09</v>
      </c>
      <c r="I31" s="46">
        <v>1.4344248157248156</v>
      </c>
      <c r="J31" s="43"/>
    </row>
    <row r="32" spans="1:15" ht="15.5" thickTop="1" thickBot="1" x14ac:dyDescent="0.4">
      <c r="B32" s="44" t="s">
        <v>6</v>
      </c>
      <c r="C32" s="43">
        <v>20</v>
      </c>
      <c r="D32" s="43"/>
      <c r="F32" s="44" t="s">
        <v>15</v>
      </c>
      <c r="G32" s="45">
        <v>4300</v>
      </c>
      <c r="H32" s="45">
        <v>3644.95</v>
      </c>
      <c r="I32" s="46">
        <v>0.84766279069767436</v>
      </c>
      <c r="J32" s="43">
        <v>10</v>
      </c>
    </row>
    <row r="33" spans="2:10" ht="15.5" thickTop="1" thickBot="1" x14ac:dyDescent="0.4">
      <c r="B33" s="44" t="s">
        <v>3</v>
      </c>
      <c r="C33" s="43">
        <v>23</v>
      </c>
      <c r="D33" s="43"/>
      <c r="F33" s="44" t="s">
        <v>17</v>
      </c>
      <c r="G33" s="45">
        <v>8000</v>
      </c>
      <c r="H33" s="45">
        <v>12188.18</v>
      </c>
      <c r="I33" s="46">
        <v>1.5235225000000001</v>
      </c>
      <c r="J33" s="43">
        <v>26</v>
      </c>
    </row>
    <row r="34" spans="2:10" ht="15.5" thickTop="1" thickBot="1" x14ac:dyDescent="0.4">
      <c r="B34" s="44" t="s">
        <v>4</v>
      </c>
      <c r="C34" s="43">
        <v>28</v>
      </c>
      <c r="D34" s="43">
        <v>2</v>
      </c>
      <c r="F34" s="44" t="s">
        <v>16</v>
      </c>
      <c r="G34" s="45">
        <v>5600</v>
      </c>
      <c r="H34" s="45">
        <v>7810.83</v>
      </c>
      <c r="I34" s="46">
        <v>1.3947910714285714</v>
      </c>
      <c r="J34" s="43">
        <v>25</v>
      </c>
    </row>
    <row r="35" spans="2:10" ht="15.5" thickTop="1" thickBot="1" x14ac:dyDescent="0.4">
      <c r="B35" s="44" t="s">
        <v>2</v>
      </c>
      <c r="C35" s="43">
        <v>16</v>
      </c>
      <c r="D35" s="43">
        <v>1</v>
      </c>
      <c r="F35" s="44" t="s">
        <v>11</v>
      </c>
      <c r="G35" s="45">
        <v>2200</v>
      </c>
      <c r="H35" s="45">
        <v>556.04</v>
      </c>
      <c r="I35" s="46">
        <v>0.25274545454545455</v>
      </c>
      <c r="J35" s="43"/>
    </row>
    <row r="36" spans="2:10" ht="15.5" thickTop="1" thickBot="1" x14ac:dyDescent="0.4">
      <c r="B36" s="69" t="s">
        <v>135</v>
      </c>
      <c r="C36" s="87"/>
      <c r="D36" s="87"/>
      <c r="F36" s="44" t="s">
        <v>13</v>
      </c>
      <c r="G36" s="45">
        <v>3300</v>
      </c>
      <c r="H36" s="45">
        <v>4082.16</v>
      </c>
      <c r="I36" s="46">
        <v>1.2370181818181818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25663.62</v>
      </c>
      <c r="I37" s="46">
        <v>1.1109792207792208</v>
      </c>
      <c r="J37" s="43">
        <v>99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12610.03</v>
      </c>
      <c r="I38" s="46">
        <v>1.4835329411764706</v>
      </c>
      <c r="J38" s="43">
        <v>4</v>
      </c>
    </row>
    <row r="39" spans="2:10" ht="15.5" thickTop="1" thickBot="1" x14ac:dyDescent="0.4">
      <c r="B39" s="59" t="s">
        <v>235</v>
      </c>
      <c r="C39" s="87"/>
      <c r="D39" s="87"/>
      <c r="F39" s="44" t="s">
        <v>12</v>
      </c>
      <c r="G39" s="45">
        <v>7300</v>
      </c>
      <c r="H39" s="45">
        <v>7132.38</v>
      </c>
      <c r="I39" s="46">
        <v>0.97703835616438361</v>
      </c>
      <c r="J39" s="43">
        <v>25</v>
      </c>
    </row>
    <row r="40" spans="2:10" ht="15.5" thickTop="1" thickBot="1" x14ac:dyDescent="0.4">
      <c r="B40" s="44" t="s">
        <v>19</v>
      </c>
      <c r="C40" s="43">
        <v>65</v>
      </c>
      <c r="D40" s="43">
        <v>5</v>
      </c>
      <c r="F40" s="59" t="s">
        <v>211</v>
      </c>
      <c r="G40" s="45"/>
      <c r="H40" s="45"/>
      <c r="I40" s="87"/>
      <c r="J40" s="87"/>
    </row>
    <row r="41" spans="2:10" ht="15.5" thickTop="1" thickBot="1" x14ac:dyDescent="0.4">
      <c r="B41" s="44" t="s">
        <v>25</v>
      </c>
      <c r="C41" s="43">
        <v>22</v>
      </c>
      <c r="D41" s="43">
        <v>1</v>
      </c>
      <c r="F41" s="44" t="s">
        <v>18</v>
      </c>
      <c r="G41" s="45">
        <v>3400</v>
      </c>
      <c r="H41" s="45">
        <v>4304.8100000000004</v>
      </c>
      <c r="I41" s="46">
        <v>1.2661205882352942</v>
      </c>
      <c r="J41" s="43">
        <v>1</v>
      </c>
    </row>
    <row r="42" spans="2:10" ht="15.5" thickTop="1" thickBot="1" x14ac:dyDescent="0.4">
      <c r="B42" s="44" t="s">
        <v>27</v>
      </c>
      <c r="C42" s="43">
        <v>23</v>
      </c>
      <c r="D42" s="43"/>
      <c r="F42" s="60" t="s">
        <v>202</v>
      </c>
      <c r="G42" s="45"/>
      <c r="H42" s="45"/>
      <c r="I42" s="87"/>
      <c r="J42" s="87"/>
    </row>
    <row r="43" spans="2:10" ht="15.5" thickTop="1" thickBot="1" x14ac:dyDescent="0.4">
      <c r="B43" s="44" t="s">
        <v>238</v>
      </c>
      <c r="C43" s="43">
        <v>23</v>
      </c>
      <c r="D43" s="43">
        <v>1</v>
      </c>
      <c r="F43" s="44" t="s">
        <v>108</v>
      </c>
      <c r="G43" s="45">
        <v>18800</v>
      </c>
      <c r="H43" s="45">
        <v>34516.94</v>
      </c>
      <c r="I43" s="46">
        <v>1.8360074468085108</v>
      </c>
      <c r="J43" s="43"/>
    </row>
    <row r="44" spans="2:10" ht="15.5" thickTop="1" thickBot="1" x14ac:dyDescent="0.4">
      <c r="B44" s="44" t="s">
        <v>237</v>
      </c>
      <c r="C44" s="43">
        <v>20</v>
      </c>
      <c r="D44" s="43">
        <v>1</v>
      </c>
      <c r="F44" s="44" t="s">
        <v>42</v>
      </c>
      <c r="G44" s="45">
        <v>332000</v>
      </c>
      <c r="H44" s="45">
        <v>236305.08</v>
      </c>
      <c r="I44" s="46">
        <v>0.71176228915662643</v>
      </c>
      <c r="J44" s="43">
        <v>135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10830.32</v>
      </c>
      <c r="I45" s="46">
        <v>2.5186790697674417</v>
      </c>
      <c r="J45" s="43">
        <v>61</v>
      </c>
    </row>
    <row r="46" spans="2:10" ht="15.5" thickTop="1" thickBot="1" x14ac:dyDescent="0.4">
      <c r="B46" s="44" t="s">
        <v>20</v>
      </c>
      <c r="C46" s="43">
        <v>24</v>
      </c>
      <c r="D46" s="43"/>
      <c r="F46" s="44" t="s">
        <v>46</v>
      </c>
      <c r="G46" s="45">
        <v>4000</v>
      </c>
      <c r="H46" s="45">
        <v>4347.67</v>
      </c>
      <c r="I46" s="46">
        <v>1.0869175</v>
      </c>
      <c r="J46" s="43"/>
    </row>
    <row r="47" spans="2:10" ht="15.5" thickTop="1" thickBot="1" x14ac:dyDescent="0.4">
      <c r="B47" s="44" t="s">
        <v>22</v>
      </c>
      <c r="C47" s="43">
        <v>37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71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38</v>
      </c>
      <c r="D49" s="43">
        <v>4</v>
      </c>
      <c r="F49" s="44" t="s">
        <v>47</v>
      </c>
      <c r="G49" s="45">
        <v>7000</v>
      </c>
      <c r="H49" s="45">
        <v>6263.2</v>
      </c>
      <c r="I49" s="46">
        <v>0.89474285714285706</v>
      </c>
      <c r="J49" s="43"/>
    </row>
    <row r="50" spans="2:10" ht="15.5" thickTop="1" thickBot="1" x14ac:dyDescent="0.4">
      <c r="B50" s="60" t="s">
        <v>216</v>
      </c>
      <c r="C50" s="87"/>
      <c r="D50" s="87"/>
      <c r="F50" s="58" t="s">
        <v>213</v>
      </c>
      <c r="G50" s="45"/>
      <c r="H50" s="45"/>
      <c r="I50" s="87"/>
      <c r="J50" s="87"/>
    </row>
    <row r="51" spans="2:10" ht="15.5" thickTop="1" thickBot="1" x14ac:dyDescent="0.4">
      <c r="B51" s="44" t="s">
        <v>29</v>
      </c>
      <c r="C51" s="43">
        <v>29</v>
      </c>
      <c r="D51" s="43"/>
      <c r="F51" s="44" t="s">
        <v>48</v>
      </c>
      <c r="G51" s="45">
        <v>31700</v>
      </c>
      <c r="H51" s="45">
        <v>40561.519999999997</v>
      </c>
      <c r="I51" s="46">
        <v>1.279543217665615</v>
      </c>
      <c r="J51" s="43">
        <v>85</v>
      </c>
    </row>
    <row r="52" spans="2:10" ht="15.5" thickTop="1" thickBot="1" x14ac:dyDescent="0.4">
      <c r="B52" s="44" t="s">
        <v>30</v>
      </c>
      <c r="C52" s="43">
        <v>37</v>
      </c>
      <c r="D52" s="43"/>
    </row>
    <row r="53" spans="2:10" ht="15.5" thickTop="1" thickBot="1" x14ac:dyDescent="0.4">
      <c r="B53" s="58" t="s">
        <v>204</v>
      </c>
      <c r="C53" s="87"/>
      <c r="D53" s="87"/>
    </row>
    <row r="54" spans="2:10" ht="15.5" thickTop="1" thickBot="1" x14ac:dyDescent="0.4">
      <c r="B54" s="44" t="s">
        <v>38</v>
      </c>
      <c r="C54" s="43">
        <v>37</v>
      </c>
      <c r="D54" s="43">
        <v>8</v>
      </c>
    </row>
    <row r="55" spans="2:10" ht="15.5" thickTop="1" thickBot="1" x14ac:dyDescent="0.4">
      <c r="B55" s="44" t="s">
        <v>33</v>
      </c>
      <c r="C55" s="43">
        <v>29</v>
      </c>
      <c r="D55" s="43">
        <v>3</v>
      </c>
    </row>
    <row r="56" spans="2:10" ht="15.5" thickTop="1" thickBot="1" x14ac:dyDescent="0.4">
      <c r="B56" s="44" t="s">
        <v>34</v>
      </c>
      <c r="C56" s="43">
        <v>34</v>
      </c>
      <c r="D56" s="43">
        <v>4</v>
      </c>
    </row>
    <row r="57" spans="2:10" ht="15.5" thickTop="1" thickBot="1" x14ac:dyDescent="0.4">
      <c r="B57" s="44" t="s">
        <v>35</v>
      </c>
      <c r="C57" s="43">
        <v>33</v>
      </c>
      <c r="D57" s="43">
        <v>3</v>
      </c>
    </row>
    <row r="58" spans="2:10" ht="15.5" thickTop="1" thickBot="1" x14ac:dyDescent="0.4">
      <c r="B58" s="44" t="s">
        <v>39</v>
      </c>
      <c r="C58" s="43">
        <v>17</v>
      </c>
      <c r="D58" s="43">
        <v>1</v>
      </c>
    </row>
    <row r="59" spans="2:10" ht="15.5" thickTop="1" thickBot="1" x14ac:dyDescent="0.4">
      <c r="B59" s="44" t="s">
        <v>206</v>
      </c>
      <c r="C59" s="43">
        <v>21</v>
      </c>
      <c r="D59" s="43">
        <v>2</v>
      </c>
    </row>
    <row r="60" spans="2:10" ht="15.5" thickTop="1" thickBot="1" x14ac:dyDescent="0.4">
      <c r="B60" s="44" t="s">
        <v>208</v>
      </c>
      <c r="C60" s="43">
        <v>25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/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53</v>
      </c>
      <c r="D64" s="43">
        <v>7</v>
      </c>
    </row>
    <row r="65" spans="2:4" ht="15.5" thickTop="1" thickBot="1" x14ac:dyDescent="0.4">
      <c r="B65" s="69" t="s">
        <v>218</v>
      </c>
      <c r="C65" s="87"/>
      <c r="D65" s="87"/>
    </row>
    <row r="66" spans="2:4" ht="15.5" thickTop="1" thickBot="1" x14ac:dyDescent="0.4">
      <c r="B66" s="44" t="s">
        <v>220</v>
      </c>
      <c r="C66" s="43">
        <v>37</v>
      </c>
      <c r="D66" s="43"/>
    </row>
    <row r="67" spans="2:4" ht="15.5" thickTop="1" thickBot="1" x14ac:dyDescent="0.4">
      <c r="B67" s="59" t="s">
        <v>209</v>
      </c>
      <c r="C67" s="87"/>
      <c r="D67" s="87"/>
    </row>
    <row r="68" spans="2:4" ht="15.5" thickTop="1" thickBot="1" x14ac:dyDescent="0.4">
      <c r="B68" s="44" t="s">
        <v>53</v>
      </c>
      <c r="C68" s="43">
        <v>19</v>
      </c>
      <c r="D68" s="43"/>
    </row>
    <row r="69" spans="2:4" ht="15.5" thickTop="1" thickBot="1" x14ac:dyDescent="0.4">
      <c r="B69" s="44" t="s">
        <v>51</v>
      </c>
      <c r="C69" s="43">
        <v>29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11</v>
      </c>
      <c r="D72" s="43"/>
    </row>
    <row r="73" spans="2:4" ht="15.5" thickTop="1" thickBot="1" x14ac:dyDescent="0.4">
      <c r="B73" s="44" t="s">
        <v>59</v>
      </c>
      <c r="C73" s="43">
        <v>40</v>
      </c>
      <c r="D73" s="43">
        <v>2</v>
      </c>
    </row>
    <row r="74" spans="2:4" ht="15.5" thickTop="1" thickBot="1" x14ac:dyDescent="0.4">
      <c r="B74" s="44" t="s">
        <v>50</v>
      </c>
      <c r="C74" s="43">
        <v>79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36</v>
      </c>
      <c r="D76" s="43">
        <v>1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87"/>
      <c r="D79" s="87"/>
    </row>
    <row r="80" spans="2:4" ht="15.5" thickTop="1" thickBot="1" x14ac:dyDescent="0.4">
      <c r="B80" s="44" t="s">
        <v>60</v>
      </c>
      <c r="C80" s="43">
        <v>26</v>
      </c>
      <c r="D80" s="43"/>
    </row>
    <row r="81" spans="2:4" ht="15.5" thickTop="1" thickBot="1" x14ac:dyDescent="0.4">
      <c r="B81" s="44" t="s">
        <v>61</v>
      </c>
      <c r="C81" s="43">
        <v>22</v>
      </c>
      <c r="D81" s="43"/>
    </row>
    <row r="82" spans="2:4" ht="15.5" thickTop="1" thickBot="1" x14ac:dyDescent="0.4">
      <c r="B82" s="58" t="s">
        <v>239</v>
      </c>
      <c r="C82" s="87"/>
      <c r="D82" s="87"/>
    </row>
    <row r="83" spans="2:4" ht="15.5" thickTop="1" thickBot="1" x14ac:dyDescent="0.4">
      <c r="B83" s="44" t="s">
        <v>67</v>
      </c>
      <c r="C83" s="43">
        <v>14</v>
      </c>
      <c r="D83" s="43">
        <v>1</v>
      </c>
    </row>
    <row r="84" spans="2:4" ht="15.5" thickTop="1" thickBot="1" x14ac:dyDescent="0.4">
      <c r="B84" s="44" t="s">
        <v>64</v>
      </c>
      <c r="C84" s="43">
        <v>10</v>
      </c>
      <c r="D84" s="43"/>
    </row>
    <row r="85" spans="2:4" ht="15.5" thickTop="1" thickBot="1" x14ac:dyDescent="0.4">
      <c r="B85" s="44" t="s">
        <v>65</v>
      </c>
      <c r="C85" s="43">
        <v>27</v>
      </c>
      <c r="D85" s="43"/>
    </row>
    <row r="86" spans="2:4" ht="15.5" thickTop="1" thickBot="1" x14ac:dyDescent="0.4">
      <c r="B86" s="44" t="s">
        <v>63</v>
      </c>
      <c r="C86" s="43">
        <v>24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24</v>
      </c>
      <c r="D88" s="43">
        <v>2</v>
      </c>
    </row>
    <row r="89" spans="2:4" ht="15.5" thickTop="1" thickBot="1" x14ac:dyDescent="0.4">
      <c r="B89" s="44" t="s">
        <v>68</v>
      </c>
      <c r="C89" s="43">
        <v>19</v>
      </c>
      <c r="D89" s="43">
        <v>1</v>
      </c>
    </row>
    <row r="90" spans="2:4" ht="15.5" thickTop="1" thickBot="1" x14ac:dyDescent="0.4">
      <c r="B90" s="44" t="s">
        <v>62</v>
      </c>
      <c r="C90" s="43">
        <v>12</v>
      </c>
      <c r="D90" s="43"/>
    </row>
    <row r="91" spans="2:4" ht="15.5" thickTop="1" thickBot="1" x14ac:dyDescent="0.4">
      <c r="B91" s="69" t="s">
        <v>223</v>
      </c>
      <c r="C91" s="87"/>
      <c r="D91" s="87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20</v>
      </c>
      <c r="D93" s="43"/>
    </row>
    <row r="94" spans="2:4" ht="15.5" thickTop="1" thickBot="1" x14ac:dyDescent="0.4">
      <c r="B94" s="59" t="s">
        <v>196</v>
      </c>
      <c r="C94" s="87"/>
      <c r="D94" s="87"/>
    </row>
    <row r="95" spans="2:4" ht="15.5" thickTop="1" thickBot="1" x14ac:dyDescent="0.4">
      <c r="B95" s="44" t="s">
        <v>72</v>
      </c>
      <c r="C95" s="43">
        <v>11</v>
      </c>
      <c r="D95" s="43"/>
    </row>
    <row r="96" spans="2:4" ht="15.5" thickTop="1" thickBot="1" x14ac:dyDescent="0.4">
      <c r="B96" s="44" t="s">
        <v>73</v>
      </c>
      <c r="C96" s="43">
        <v>18</v>
      </c>
      <c r="D96" s="43">
        <v>1</v>
      </c>
    </row>
    <row r="97" spans="2:4" ht="15.5" thickTop="1" thickBot="1" x14ac:dyDescent="0.4">
      <c r="B97" s="88" t="s">
        <v>74</v>
      </c>
      <c r="C97" s="43">
        <v>16</v>
      </c>
      <c r="D97" s="43">
        <v>1</v>
      </c>
    </row>
    <row r="98" spans="2:4" ht="15" thickTop="1" x14ac:dyDescent="0.35"/>
    <row r="99" spans="2:4" x14ac:dyDescent="0.35"/>
  </sheetData>
  <sheetProtection sheet="1" objects="1"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9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20.84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74.84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136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/>
      <c r="D125" s="42"/>
      <c r="E125" s="84"/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/>
      <c r="D143" s="42"/>
      <c r="E143" s="84"/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572.76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143.33000000000001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/>
      <c r="D197" s="42"/>
      <c r="E197" s="84"/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/>
      <c r="F291" s="42"/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37.96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39.979999999999997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18.95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100.02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508.1</v>
      </c>
      <c r="F346" s="42">
        <v>2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18.95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/>
      <c r="D442" s="42"/>
      <c r="E442" s="84"/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344.82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187.2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230.25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>
        <v>1</v>
      </c>
      <c r="D502" s="42"/>
      <c r="E502" s="84">
        <v>130.61000000000001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92.4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/>
      <c r="D535" s="42"/>
      <c r="E535" s="84"/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132.65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71.97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61.6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/>
      <c r="D610" s="42"/>
      <c r="E610" s="84"/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130.61000000000001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>
        <v>1</v>
      </c>
      <c r="D646" s="42">
        <v>1</v>
      </c>
      <c r="E646" s="84">
        <v>135.61000000000001</v>
      </c>
      <c r="F646" s="42">
        <v>1</v>
      </c>
    </row>
    <row r="647" spans="2:6" x14ac:dyDescent="0.35">
      <c r="B647" t="s">
        <v>2864</v>
      </c>
      <c r="C647" s="42">
        <v>1</v>
      </c>
      <c r="D647" s="42"/>
      <c r="E647" s="84">
        <v>18.95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47.94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/>
      <c r="D727" s="42"/>
      <c r="E727" s="84"/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94.75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37.9</v>
      </c>
      <c r="F809" s="42"/>
    </row>
    <row r="810" spans="2:6" x14ac:dyDescent="0.35">
      <c r="B810" t="s">
        <v>3027</v>
      </c>
      <c r="C810" s="42"/>
      <c r="D810" s="42"/>
      <c r="E810" s="84"/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56.85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/>
      <c r="D845" s="42"/>
      <c r="E845" s="84"/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1717.55</v>
      </c>
      <c r="F868" s="42">
        <v>1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45079.92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31.2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/>
      <c r="D889" s="42"/>
      <c r="E889" s="84"/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/>
      <c r="E986" s="84">
        <v>263</v>
      </c>
      <c r="F986" s="42"/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68.22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149.16999999999999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/>
      <c r="D1086" s="42"/>
      <c r="E1086" s="84"/>
      <c r="F1086" s="42"/>
    </row>
    <row r="1087" spans="2:6" x14ac:dyDescent="0.35">
      <c r="B1087" t="s">
        <v>3304</v>
      </c>
      <c r="C1087" s="42"/>
      <c r="D1087" s="42"/>
      <c r="E1087" s="84"/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156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176566.16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/>
      <c r="D1141" s="42"/>
      <c r="E1141" s="84"/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/>
      <c r="D1155" s="42"/>
      <c r="E1155" s="84"/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/>
      <c r="D1189" s="42"/>
      <c r="E1189" s="84"/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/>
      <c r="E1191" s="84">
        <v>486.9</v>
      </c>
      <c r="F1191" s="42"/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/>
      <c r="D1235" s="42"/>
      <c r="E1235" s="84"/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130.38999999999999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/>
      <c r="D1289" s="42"/>
      <c r="E1289" s="84"/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62.4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881.71</v>
      </c>
      <c r="F1313" s="42">
        <v>1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18.95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/>
      <c r="D1331" s="42"/>
      <c r="E1331" s="84"/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/>
      <c r="F1341" s="42"/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415.8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847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/>
      <c r="D1371" s="42"/>
      <c r="E1371" s="84"/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38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34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>
        <v>1</v>
      </c>
      <c r="E1395" s="84">
        <v>1509</v>
      </c>
      <c r="F1395" s="42">
        <v>10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37.28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37.9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5823.6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283.97000000000003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37.9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62.4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102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18.95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1492.92</v>
      </c>
      <c r="F1582" s="42">
        <v>2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/>
      <c r="D1589" s="42"/>
      <c r="E1589" s="84"/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/>
      <c r="D1615" s="42"/>
      <c r="E1615" s="84"/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/>
      <c r="E1709" s="84">
        <v>351.54</v>
      </c>
      <c r="F1709" s="42"/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/>
      <c r="D1723" s="42"/>
      <c r="E1723" s="84"/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31.2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/>
      <c r="F1755" s="42"/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488.09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132.80000000000001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50.15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/>
      <c r="D1797" s="42"/>
      <c r="E1797" s="84"/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/>
      <c r="D1821" s="42"/>
      <c r="E1821" s="84">
        <v>97.26</v>
      </c>
      <c r="F1821" s="42">
        <v>1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37.9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62.4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281.33</v>
      </c>
      <c r="F1925" s="42">
        <v>1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79.2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18.98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/>
      <c r="D1983" s="42"/>
      <c r="E1983" s="84"/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50.15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/>
      <c r="D2042" s="42"/>
      <c r="E2042" s="84"/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37.9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/>
      <c r="D2074" s="42"/>
      <c r="E2074" s="84"/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356.82</v>
      </c>
      <c r="F2124" s="42">
        <v>2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/>
      <c r="D2135" s="42"/>
      <c r="E2135" s="84"/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18.899999999999999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1069.2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/>
      <c r="D2225" s="42"/>
      <c r="E2225" s="84"/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33338.879999999997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297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/>
      <c r="D2288" s="42"/>
      <c r="E2288" s="84"/>
      <c r="F2288" s="42"/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550.95000000000005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/>
      <c r="D2298" s="42"/>
      <c r="E2298" s="84"/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/>
      <c r="E2300" s="84">
        <v>18.920000000000002</v>
      </c>
      <c r="F2300" s="42"/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18.64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/>
      <c r="D2328" s="42"/>
      <c r="E2328" s="84"/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/>
      <c r="E2359" s="84">
        <v>486.9</v>
      </c>
      <c r="F2359" s="42"/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455.4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50.15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18.95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324.60000000000002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/>
      <c r="D2430" s="42"/>
      <c r="E2430" s="84"/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/>
      <c r="D2444" s="42"/>
      <c r="E2444" s="84"/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1130.4000000000001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/>
      <c r="D2486" s="42"/>
      <c r="E2486" s="84"/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/>
      <c r="E2491" s="84">
        <v>162.30000000000001</v>
      </c>
      <c r="F2491" s="42"/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891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198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1168.2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37.9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/>
      <c r="D2567" s="42"/>
      <c r="E2567" s="84"/>
      <c r="F2567" s="42"/>
    </row>
    <row r="2568" spans="2:6" x14ac:dyDescent="0.35">
      <c r="B2568" t="s">
        <v>4785</v>
      </c>
      <c r="C2568" s="42">
        <v>1</v>
      </c>
      <c r="D2568" s="42"/>
      <c r="E2568" s="84">
        <v>18.98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/>
      <c r="D2596" s="42"/>
      <c r="E2596" s="84"/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75.8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93.7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18.95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31.24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940.98</v>
      </c>
      <c r="F2650" s="42">
        <v>3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/>
      <c r="E2691" s="84">
        <v>324.60000000000002</v>
      </c>
      <c r="F2691" s="42"/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/>
      <c r="D2695" s="42"/>
      <c r="E2695" s="84"/>
      <c r="F2695" s="42"/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124.8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124.8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/>
      <c r="D2735" s="42"/>
      <c r="E2735" s="84"/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31.2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/>
      <c r="D2754" s="42"/>
      <c r="E2754" s="84"/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457.75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17.39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637.41999999999996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61.6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31.2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68.63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/>
      <c r="D2989" s="42"/>
      <c r="E2989" s="84"/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908.76</v>
      </c>
      <c r="F2997" s="42">
        <v>1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843.72</v>
      </c>
      <c r="F2998" s="42">
        <v>2</v>
      </c>
    </row>
    <row r="2999" spans="2:6" x14ac:dyDescent="0.35">
      <c r="B2999" t="s">
        <v>5216</v>
      </c>
      <c r="C2999" s="42"/>
      <c r="D2999" s="42"/>
      <c r="E2999" s="84"/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356.4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2356.1999999999998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1243.44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/>
      <c r="D3030" s="42"/>
      <c r="E3030" s="84"/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18.95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/>
      <c r="D3051" s="42"/>
      <c r="E3051" s="84"/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132.65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156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/>
      <c r="D3110" s="42"/>
      <c r="E3110" s="84"/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18.95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/>
      <c r="F3145" s="42"/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93.33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18.71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/>
      <c r="D3239" s="42"/>
      <c r="E3239" s="84"/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/>
      <c r="D3242" s="42"/>
      <c r="E3242" s="84"/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130.61000000000001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43.91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1525.14</v>
      </c>
      <c r="F3378" s="42">
        <v>4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/>
      <c r="D3461" s="42"/>
      <c r="E3461" s="84"/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18.71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/>
      <c r="D3503" s="42"/>
      <c r="E3503" s="84"/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/>
      <c r="D3524" s="42"/>
      <c r="E3524" s="84"/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259.56</v>
      </c>
      <c r="F3526" s="42">
        <v>1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908.76</v>
      </c>
      <c r="F3537" s="42">
        <v>1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973.92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356.82</v>
      </c>
      <c r="F3608" s="42">
        <v>2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100.44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394.81</v>
      </c>
      <c r="F3648" s="42">
        <v>1</v>
      </c>
    </row>
    <row r="3649" spans="2:6" x14ac:dyDescent="0.35">
      <c r="B3649" t="s">
        <v>5866</v>
      </c>
      <c r="C3649" s="42"/>
      <c r="D3649" s="42"/>
      <c r="E3649" s="84"/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178.2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871.2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531.08000000000004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1001.16</v>
      </c>
      <c r="F3670" s="42">
        <v>1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/>
      <c r="D3692" s="42"/>
      <c r="E3692" s="84"/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421.86</v>
      </c>
      <c r="F3706" s="42">
        <v>1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/>
      <c r="D3737" s="42"/>
      <c r="E3737" s="84">
        <v>-35.54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124.44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/>
      <c r="D3773" s="42"/>
      <c r="E3773" s="84"/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455.4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217.8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712.8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2376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119.4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594</v>
      </c>
      <c r="F3834" s="42"/>
    </row>
    <row r="3835" spans="2:6" x14ac:dyDescent="0.35">
      <c r="B3835" t="s">
        <v>6052</v>
      </c>
      <c r="C3835" s="42"/>
      <c r="D3835" s="42"/>
      <c r="E3835" s="84"/>
      <c r="F3835" s="42"/>
    </row>
    <row r="3836" spans="2:6" x14ac:dyDescent="0.35">
      <c r="B3836" t="s">
        <v>6053</v>
      </c>
      <c r="C3836" s="42">
        <v>1</v>
      </c>
      <c r="D3836" s="42"/>
      <c r="E3836" s="84">
        <v>297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2879.1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61.98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189.5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/>
      <c r="D3950" s="42"/>
      <c r="E3950" s="84"/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/>
      <c r="E3956" s="84">
        <v>31.24</v>
      </c>
      <c r="F3956" s="42"/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83.36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/>
      <c r="E3997" s="84">
        <v>324.60000000000002</v>
      </c>
      <c r="F3997" s="42"/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/>
      <c r="E4011" s="84">
        <v>324.60000000000002</v>
      </c>
      <c r="F4011" s="42"/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18.64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180.1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/>
      <c r="E4034" s="84">
        <v>50.22</v>
      </c>
      <c r="F4034" s="42"/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/>
      <c r="E4066" s="84">
        <v>811.5</v>
      </c>
      <c r="F4066" s="42"/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18.95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799.07</v>
      </c>
      <c r="F4089" s="42">
        <v>5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99.75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875.94</v>
      </c>
      <c r="F4162" s="42">
        <v>4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778.68</v>
      </c>
      <c r="F4163" s="42">
        <v>3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/>
      <c r="D4232" s="42"/>
      <c r="E4232" s="84"/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495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19.899999999999999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/>
      <c r="D4302" s="42"/>
      <c r="E4302" s="84"/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312.68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156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579.29999999999995</v>
      </c>
      <c r="F4399" s="42">
        <v>0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/>
      <c r="D4462" s="42"/>
      <c r="E4462" s="84"/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172.17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519.12</v>
      </c>
      <c r="F4480" s="42">
        <v>2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/>
      <c r="E4494" s="84">
        <v>311.07</v>
      </c>
      <c r="F4494" s="42"/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/>
      <c r="D4541" s="42"/>
      <c r="E4541" s="84"/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809.68</v>
      </c>
      <c r="F4549" s="42">
        <v>1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336.6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/>
      <c r="D4620" s="42"/>
      <c r="E4620" s="84"/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37.9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454.08</v>
      </c>
      <c r="F4637" s="42">
        <v>3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18.98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421.86</v>
      </c>
      <c r="F4695" s="42">
        <v>1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56.94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421.86</v>
      </c>
      <c r="F4762" s="42">
        <v>1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1073.8800000000001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421.86</v>
      </c>
      <c r="F4792" s="42">
        <v>1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/>
      <c r="D4820" s="42"/>
      <c r="E4820" s="84"/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/>
      <c r="D4834" s="42"/>
      <c r="E4834" s="84"/>
      <c r="F4834" s="42"/>
    </row>
    <row r="4835" spans="2:6" x14ac:dyDescent="0.35">
      <c r="B4835" t="s">
        <v>7052</v>
      </c>
      <c r="C4835" s="42">
        <v>1</v>
      </c>
      <c r="D4835" s="42"/>
      <c r="E4835" s="84">
        <v>319.74</v>
      </c>
      <c r="F4835" s="42">
        <v>0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1071.06</v>
      </c>
      <c r="F4839" s="42">
        <v>1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/>
      <c r="D4865" s="42"/>
      <c r="E4865" s="84"/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116.66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18.82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226.76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/>
      <c r="D5073" s="42"/>
      <c r="E5073" s="84"/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519.12</v>
      </c>
      <c r="F5091" s="42">
        <v>2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/>
      <c r="D5132" s="42"/>
      <c r="E5132" s="84"/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908.76</v>
      </c>
      <c r="F5153" s="42">
        <v>1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746.46</v>
      </c>
      <c r="F5216" s="42">
        <v>1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1000.77</v>
      </c>
      <c r="F5217" s="42">
        <v>5</v>
      </c>
    </row>
    <row r="5218" spans="2:6" x14ac:dyDescent="0.35">
      <c r="B5218" t="s">
        <v>7435</v>
      </c>
      <c r="C5218" s="42">
        <v>1</v>
      </c>
      <c r="D5218" s="42"/>
      <c r="E5218" s="84">
        <v>18.98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18.98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/>
      <c r="D5280" s="42"/>
      <c r="E5280" s="84"/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18.95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/>
      <c r="E5326" s="84">
        <v>324.60000000000002</v>
      </c>
      <c r="F5326" s="42"/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124.8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18.899999999999999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280.8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676.56</v>
      </c>
      <c r="F5405" s="42">
        <v>1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356.82</v>
      </c>
      <c r="F5406" s="42">
        <v>2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2805.67</v>
      </c>
      <c r="F5434" s="42">
        <v>14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/>
      <c r="D5561" s="42"/>
      <c r="E5561" s="84"/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69.099999999999994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265.64999999999998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746.46</v>
      </c>
      <c r="F5612" s="42">
        <v>1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93.11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/>
      <c r="E5659" s="84">
        <v>649.20000000000005</v>
      </c>
      <c r="F5659" s="42"/>
    </row>
    <row r="5660" spans="2:6" x14ac:dyDescent="0.35">
      <c r="B5660" t="s">
        <v>7877</v>
      </c>
      <c r="C5660" s="42">
        <v>1</v>
      </c>
      <c r="D5660" s="42">
        <v>1</v>
      </c>
      <c r="E5660" s="84">
        <v>519.12</v>
      </c>
      <c r="F5660" s="42">
        <v>2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/>
      <c r="D5692" s="42"/>
      <c r="E5692" s="84"/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93.11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68.62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37.9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124.8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249.68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/>
      <c r="D5935" s="42"/>
      <c r="E5935" s="84"/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/>
      <c r="E5968" s="84">
        <v>324.60000000000002</v>
      </c>
      <c r="F5968" s="42"/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/>
      <c r="E5971" s="84">
        <v>324.60000000000002</v>
      </c>
      <c r="F5971" s="42"/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18.64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/>
      <c r="D6003" s="42"/>
      <c r="E6003" s="84"/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61.36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18.95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/>
      <c r="D6124" s="42"/>
      <c r="E6124" s="84"/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/>
      <c r="D6155" s="42"/>
      <c r="E6155" s="84"/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940.98</v>
      </c>
      <c r="F6186" s="42">
        <v>3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616.38</v>
      </c>
      <c r="F6187" s="42">
        <v>3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/>
      <c r="D6190" s="42"/>
      <c r="E6190" s="84"/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37.9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/>
      <c r="D6221" s="42"/>
      <c r="E6221" s="84">
        <v>0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74.260000000000005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18.95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/>
      <c r="D6285" s="42"/>
      <c r="E6285" s="84"/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519.12</v>
      </c>
      <c r="F6289" s="42">
        <v>2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492.07</v>
      </c>
      <c r="F6290" s="42">
        <v>2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223.68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/>
      <c r="D6372" s="42"/>
      <c r="E6372" s="84">
        <v>97.26</v>
      </c>
      <c r="F6372" s="42">
        <v>1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62.4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/>
      <c r="D6434" s="42"/>
      <c r="E6434" s="84"/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/>
      <c r="D6451" s="42"/>
      <c r="E6451" s="84"/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259.56</v>
      </c>
      <c r="F6455" s="42">
        <v>1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/>
      <c r="D6513" s="42"/>
      <c r="E6513" s="84"/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/>
      <c r="D6517" s="42"/>
      <c r="E6517" s="84"/>
      <c r="F6517" s="42"/>
    </row>
    <row r="6518" spans="2:6" x14ac:dyDescent="0.35">
      <c r="B6518" t="s">
        <v>8735</v>
      </c>
      <c r="C6518" s="42"/>
      <c r="D6518" s="42"/>
      <c r="E6518" s="84"/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>
        <v>1</v>
      </c>
      <c r="D6523" s="42"/>
      <c r="E6523" s="84">
        <v>50.22</v>
      </c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>
        <v>1</v>
      </c>
      <c r="D6525" s="42"/>
      <c r="E6525" s="84">
        <v>23.71</v>
      </c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18.82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421.86</v>
      </c>
      <c r="F6552" s="42">
        <v>1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574.26</v>
      </c>
      <c r="F6553" s="42">
        <v>2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18.899999999999999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1492.92</v>
      </c>
      <c r="F6608" s="42">
        <v>2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/>
      <c r="D6619" s="42"/>
      <c r="E6619" s="84"/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93.33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/>
      <c r="D6647" s="42"/>
      <c r="E6647" s="84"/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/>
      <c r="E6661" s="84">
        <v>167.98</v>
      </c>
      <c r="F6661" s="42"/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/>
      <c r="D6705" s="42"/>
      <c r="E6705" s="84"/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18.95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/>
      <c r="E6734" s="84">
        <v>162.30000000000001</v>
      </c>
      <c r="F6734" s="42"/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/>
      <c r="F6744" s="42"/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19.989999999999998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37.96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59.85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616.38</v>
      </c>
      <c r="F6852" s="42">
        <v>3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734.6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18.98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91.2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18.98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/>
      <c r="D6958" s="42"/>
      <c r="E6958" s="84"/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416.61</v>
      </c>
      <c r="F6963" s="42">
        <v>4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56.14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/>
      <c r="D7042" s="42"/>
      <c r="E7042" s="84"/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973.2</v>
      </c>
      <c r="F7045" s="42">
        <v>5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62.3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/>
      <c r="E7113" s="84">
        <v>69.099999999999994</v>
      </c>
      <c r="F7113" s="42"/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259.56</v>
      </c>
      <c r="F7148" s="42">
        <v>1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/>
      <c r="D7166" s="42"/>
      <c r="E7166" s="84"/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130.47999999999999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61.6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778.68</v>
      </c>
      <c r="F7307" s="42">
        <v>3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/>
      <c r="D7345" s="42"/>
      <c r="E7345" s="84"/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356.4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39.6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421.86</v>
      </c>
      <c r="F7376" s="42">
        <v>1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584.16</v>
      </c>
      <c r="F7428" s="42">
        <v>1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188.88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358.26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457.75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/>
      <c r="D7521" s="42"/>
      <c r="E7521" s="84"/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421.86</v>
      </c>
      <c r="F7524" s="42">
        <v>1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/>
      <c r="E7554" s="84">
        <v>324.60000000000002</v>
      </c>
      <c r="F7554" s="42"/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1584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/>
      <c r="D7587" s="42"/>
      <c r="E7587" s="84"/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205.04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/>
      <c r="D7600" s="42"/>
      <c r="E7600" s="84"/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519.12</v>
      </c>
      <c r="F7612" s="42">
        <v>2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873.23</v>
      </c>
      <c r="F7626" s="42">
        <v>4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356.82</v>
      </c>
      <c r="F7650" s="42">
        <v>2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/>
      <c r="D7659" s="42"/>
      <c r="E7659" s="84"/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37.9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/>
      <c r="E7681" s="84">
        <v>324.60000000000002</v>
      </c>
      <c r="F7681" s="42"/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1265.58</v>
      </c>
      <c r="F7709" s="42">
        <v>3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738.89</v>
      </c>
      <c r="F7717" s="42">
        <v>0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2957.54</v>
      </c>
      <c r="F7762" s="42">
        <v>3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2533.2199999999998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61.6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/>
      <c r="D7776" s="42"/>
      <c r="E7776" s="84"/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/>
      <c r="D7794" s="42"/>
      <c r="E7794" s="84"/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316.8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534.6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732.6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30.68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24.01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18.71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124.6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>
        <v>1</v>
      </c>
      <c r="D8112" s="42"/>
      <c r="E8112" s="84">
        <v>23.61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/>
      <c r="D8118" s="42"/>
      <c r="E8118" s="84"/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/>
      <c r="D8127" s="42"/>
      <c r="E8127" s="84"/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37.28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356.82</v>
      </c>
      <c r="F8165" s="42">
        <v>2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1038.24</v>
      </c>
      <c r="F8208" s="42">
        <v>4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/>
      <c r="D8242" s="42"/>
      <c r="E8242" s="84"/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843.72</v>
      </c>
      <c r="F8262" s="42">
        <v>2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/>
      <c r="D8301" s="42"/>
      <c r="E8301" s="84"/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681.42</v>
      </c>
      <c r="F8303" s="42">
        <v>2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/>
      <c r="D8345" s="42"/>
      <c r="E8345" s="84"/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37.9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373.2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/>
      <c r="D8394" s="42"/>
      <c r="E8394" s="84"/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421.86</v>
      </c>
      <c r="F8402" s="42">
        <v>1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56.46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738.34</v>
      </c>
      <c r="F8470" s="42">
        <v>1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18.95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519.12</v>
      </c>
      <c r="F8611" s="42">
        <v>2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18.95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/>
      <c r="D8691" s="42"/>
      <c r="E8691" s="84"/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455.35</v>
      </c>
      <c r="F8715" s="42">
        <v>1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356.82</v>
      </c>
      <c r="F8731" s="42">
        <v>2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/>
      <c r="D8767" s="42"/>
      <c r="E8767" s="84"/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396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584.16</v>
      </c>
      <c r="F8787" s="42">
        <v>1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584.16</v>
      </c>
      <c r="F8834" s="42">
        <v>1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18.71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/>
      <c r="D8988" s="42"/>
      <c r="E8988" s="84"/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/>
      <c r="D8997" s="42"/>
      <c r="E8997" s="84"/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1038.24</v>
      </c>
      <c r="F9043" s="42">
        <v>4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31.24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49.81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/>
      <c r="D9101" s="42"/>
      <c r="E9101" s="84"/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/>
      <c r="E9151" s="84">
        <v>649.20000000000005</v>
      </c>
      <c r="F9151" s="42"/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62.3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/>
      <c r="D9265" s="42"/>
      <c r="E9265" s="84"/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/>
      <c r="E9279" s="84">
        <v>162.30000000000001</v>
      </c>
      <c r="F9279" s="42"/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/>
      <c r="D9327" s="42"/>
      <c r="E9327" s="84"/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325.83999999999997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56.13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18.71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/>
      <c r="D9399" s="42"/>
      <c r="E9399" s="84"/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/>
      <c r="D9429" s="42"/>
      <c r="E9429" s="84"/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30.8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/>
      <c r="D9466" s="42"/>
      <c r="E9466" s="84"/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37.9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/>
      <c r="D9564" s="42"/>
      <c r="E9564" s="84"/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475.2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/>
      <c r="E9663" s="84">
        <v>649.20000000000005</v>
      </c>
      <c r="F9663" s="42"/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49.33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50.15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343.51</v>
      </c>
      <c r="F9739" s="42">
        <v>2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/>
      <c r="E9799" s="84">
        <v>649.20000000000005</v>
      </c>
      <c r="F9799" s="42"/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/>
      <c r="D9843" s="42"/>
      <c r="E9843" s="84"/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18.64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/>
      <c r="D9867" s="42"/>
      <c r="E9867" s="84"/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200.6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2325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732.4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150.66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124.8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56.13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300.06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362.66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2676.54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/>
      <c r="D10069" s="42"/>
      <c r="E10069" s="84"/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/>
      <c r="D10136" s="42"/>
      <c r="E10136" s="84"/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37.9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151.6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217.91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37.9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5.48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75.599999999999994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240.97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180.1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/>
      <c r="D10335" s="42"/>
      <c r="E10335" s="84">
        <v>-1.78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156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13301.17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630.41</v>
      </c>
      <c r="F10384" s="42">
        <v>1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/>
      <c r="D10450" s="42"/>
      <c r="E10450" s="84"/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93.35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/>
      <c r="D10472" s="42"/>
      <c r="E10472" s="84">
        <v>0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283.95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/>
      <c r="D10501" s="42"/>
      <c r="E10501" s="84"/>
      <c r="F10501" s="42"/>
    </row>
    <row r="10502" spans="2:6" x14ac:dyDescent="0.35">
      <c r="B10502" t="s">
        <v>894</v>
      </c>
      <c r="C10502" s="42">
        <v>1</v>
      </c>
      <c r="D10502" s="42"/>
      <c r="E10502" s="84">
        <v>343.2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124.31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/>
      <c r="D10527" s="42"/>
      <c r="E10527" s="84"/>
      <c r="F10527" s="42"/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18.95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62.4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37.9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24.01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156.47999999999999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/>
      <c r="D10617" s="42"/>
      <c r="E10617" s="84"/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/>
      <c r="D10626" s="42"/>
      <c r="E10626" s="84"/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4378.79</v>
      </c>
      <c r="F10638" s="42">
        <v>10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93.6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37.9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18.95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61.98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1364.1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63.98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156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239.81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49.51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/>
      <c r="D10760" s="42"/>
      <c r="E10760" s="84"/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/>
      <c r="D10765" s="42"/>
      <c r="E10765" s="84"/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859.83</v>
      </c>
      <c r="F10769" s="42">
        <v>3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62.4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/>
      <c r="D10847" s="42"/>
      <c r="E10847" s="84"/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/>
      <c r="D10917" s="42"/>
      <c r="E10917" s="84"/>
      <c r="F10917" s="42"/>
    </row>
    <row r="10918" spans="2:6" x14ac:dyDescent="0.35">
      <c r="B10918" t="s">
        <v>1310</v>
      </c>
      <c r="C10918" s="42">
        <v>1</v>
      </c>
      <c r="D10918" s="42"/>
      <c r="E10918" s="84">
        <v>222.33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42.84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62.4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99.77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150.55000000000001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111.6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112.7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380.29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180.4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/>
      <c r="D11151" s="42"/>
      <c r="E11151" s="84"/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838.3</v>
      </c>
      <c r="F11212" s="42">
        <v>2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50.15</v>
      </c>
      <c r="F11244" s="42"/>
    </row>
    <row r="11245" spans="2:6" x14ac:dyDescent="0.35">
      <c r="B11245" t="s">
        <v>1637</v>
      </c>
      <c r="C11245" s="42"/>
      <c r="D11245" s="42"/>
      <c r="E11245" s="84"/>
      <c r="F11245" s="42"/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218.4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218.4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/>
      <c r="E11324" s="84">
        <v>31.2</v>
      </c>
      <c r="F11324" s="42"/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/>
      <c r="D11349" s="42"/>
      <c r="E11349" s="84"/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194.79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262.88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64.400000000000006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2162.16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/>
      <c r="D11502" s="42"/>
      <c r="E11502" s="84"/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/>
      <c r="F11578" s="42"/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124.62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/>
      <c r="D11599" s="42"/>
      <c r="E11599" s="84"/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18.71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54.29</v>
      </c>
      <c r="F11624" s="42"/>
    </row>
    <row r="11625" spans="2:6" x14ac:dyDescent="0.35">
      <c r="B11625" t="s">
        <v>2017</v>
      </c>
      <c r="C11625" s="42"/>
      <c r="D11625" s="42"/>
      <c r="E11625" s="84">
        <v>-1.78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91.92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18.95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143.88999999999999</v>
      </c>
      <c r="F11746" s="42">
        <v>1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/>
      <c r="E11751" s="84">
        <v>162.30000000000001</v>
      </c>
      <c r="F11751" s="42"/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50.22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30.8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18.95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20</v>
      </c>
      <c r="D11837" s="42"/>
      <c r="E11837" s="84">
        <v>549.35</v>
      </c>
      <c r="F11837" s="42"/>
    </row>
    <row r="11838" spans="2:6" x14ac:dyDescent="0.35">
      <c r="B11838" s="13" t="s">
        <v>249</v>
      </c>
      <c r="C11838" s="42">
        <v>1952</v>
      </c>
      <c r="D11838" s="42">
        <v>204</v>
      </c>
      <c r="E11838" s="84">
        <v>741578.5</v>
      </c>
      <c r="F11838" s="42">
        <v>922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2" priority="2" operator="greaterThan">
      <formula>0</formula>
    </cfRule>
  </conditionalFormatting>
  <conditionalFormatting pivot="1" sqref="E12:E11838">
    <cfRule type="cellIs" dxfId="1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08984375" bestFit="1" customWidth="1"/>
    <col min="3" max="3" width="17.7265625" bestFit="1" customWidth="1"/>
    <col min="4" max="4" width="30.54296875" bestFit="1" customWidth="1"/>
    <col min="6" max="6" width="12.632812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90" t="s">
        <v>246</v>
      </c>
      <c r="C3" s="91">
        <v>43766</v>
      </c>
      <c r="D3" s="92" t="s">
        <v>92</v>
      </c>
    </row>
    <row r="4" spans="2:4" ht="15.5" thickTop="1" thickBot="1" x14ac:dyDescent="0.4">
      <c r="B4" s="90" t="s">
        <v>246</v>
      </c>
      <c r="C4" s="91">
        <v>43767</v>
      </c>
      <c r="D4" s="92" t="s">
        <v>93</v>
      </c>
    </row>
    <row r="5" spans="2:4" ht="15.5" thickTop="1" thickBot="1" x14ac:dyDescent="0.4">
      <c r="B5" s="90" t="s">
        <v>246</v>
      </c>
      <c r="C5" s="91">
        <v>60890</v>
      </c>
      <c r="D5" s="92" t="s">
        <v>94</v>
      </c>
    </row>
    <row r="6" spans="2:4" ht="15.5" thickTop="1" thickBot="1" x14ac:dyDescent="0.4">
      <c r="B6" s="90" t="s">
        <v>246</v>
      </c>
      <c r="C6" s="91">
        <v>60892</v>
      </c>
      <c r="D6" s="92" t="s">
        <v>95</v>
      </c>
    </row>
    <row r="7" spans="2:4" ht="15.5" thickTop="1" thickBot="1" x14ac:dyDescent="0.4">
      <c r="B7" s="90" t="s">
        <v>246</v>
      </c>
      <c r="C7" s="91">
        <v>43764</v>
      </c>
      <c r="D7" s="92" t="s">
        <v>96</v>
      </c>
    </row>
    <row r="8" spans="2:4" ht="15.5" thickTop="1" thickBot="1" x14ac:dyDescent="0.4">
      <c r="B8" s="90" t="s">
        <v>246</v>
      </c>
      <c r="C8" s="91">
        <v>43765</v>
      </c>
      <c r="D8" s="92" t="s">
        <v>97</v>
      </c>
    </row>
    <row r="9" spans="2:4" ht="15" thickTop="1" x14ac:dyDescent="0.35">
      <c r="B9" s="93" t="s">
        <v>247</v>
      </c>
      <c r="C9" s="94">
        <v>119670</v>
      </c>
      <c r="D9" s="95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L149"/>
  <sheetViews>
    <sheetView showGridLines="0" workbookViewId="0">
      <selection activeCell="I19" sqref="I18:I19"/>
    </sheetView>
  </sheetViews>
  <sheetFormatPr defaultRowHeight="14.5" x14ac:dyDescent="0.35"/>
  <cols>
    <col min="4" max="4" width="9.26953125" customWidth="1"/>
    <col min="5" max="5" width="15.26953125" customWidth="1"/>
    <col min="7" max="7" width="13.7265625" style="15" bestFit="1" customWidth="1"/>
    <col min="9" max="9" width="15.81640625" bestFit="1" customWidth="1"/>
    <col min="12" max="12" width="15.26953125" bestFit="1" customWidth="1"/>
  </cols>
  <sheetData>
    <row r="1" spans="2:12" x14ac:dyDescent="0.35">
      <c r="B1" s="14">
        <v>46143</v>
      </c>
      <c r="G1" s="15">
        <f>SUBTOTAL(9,Tabela2[M$])</f>
        <v>750000</v>
      </c>
      <c r="H1">
        <f>SUBTOTAL(9,Tabela2[MP])</f>
        <v>2140</v>
      </c>
      <c r="L1" s="16"/>
    </row>
    <row r="2" spans="2:12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2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2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2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332000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332000</v>
      </c>
    </row>
    <row r="6" spans="2:12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8000</v>
      </c>
    </row>
    <row r="7" spans="2:12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40700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40700</v>
      </c>
    </row>
    <row r="8" spans="2:12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2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7300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7300</v>
      </c>
    </row>
    <row r="10" spans="2:12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2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31700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31700</v>
      </c>
    </row>
    <row r="12" spans="2:12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7000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7000</v>
      </c>
    </row>
    <row r="13" spans="2:12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2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2200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2200</v>
      </c>
    </row>
    <row r="15" spans="2:12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2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1900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1900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6800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6800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700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700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4100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4100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1700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1700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18800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18800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1000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1000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1700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1700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3400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3400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2900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2900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7000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7000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23100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23100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7000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7000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2100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2100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7300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7300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500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500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1500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1500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6600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6600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32300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32300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3300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3300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32700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32700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4200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4200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3700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3700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2900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2900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2400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2400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5700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5700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1000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1000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2800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2800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2200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2200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1100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1100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3000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3000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2000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2000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3000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3000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3000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3000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2000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2000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1000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1000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5000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5000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2500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2500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2600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2600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3500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3500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1600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1600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2100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2100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1000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1000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2600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2600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5700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5700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700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700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5400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5400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8500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8500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5000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5000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2200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2200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1200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1200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1000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1000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1400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1400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1900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1900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2200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2200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3900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3900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1600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1600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2000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2000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1000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1000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4300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4300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1400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1400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3400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3400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4300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4300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4000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4000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700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700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2300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2300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3600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3600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5600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5600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7000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7000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8000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8000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36328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36328125" bestFit="1" customWidth="1"/>
    <col min="13" max="13" width="18.54296875" bestFit="1" customWidth="1"/>
    <col min="14" max="14" width="6.90625" bestFit="1" customWidth="1"/>
  </cols>
  <sheetData>
    <row r="1" spans="2:14" ht="15" thickBot="1" x14ac:dyDescent="0.4">
      <c r="F1" s="16">
        <f>SUM(Tabela3[META R$])</f>
        <v>750000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87">
        <v>3000</v>
      </c>
      <c r="M3" s="43">
        <v>2000</v>
      </c>
      <c r="N3" s="75">
        <v>0.66666666666666663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89">
        <v>1600000</v>
      </c>
      <c r="M6" s="74">
        <v>741578.5</v>
      </c>
      <c r="N6" s="75">
        <v>0.46348656249999998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6" t="s">
        <v>270</v>
      </c>
      <c r="M10" s="97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100">
        <f>IF($L$6-$M$6&lt;0,0,$L$6-$M$6)</f>
        <v>858421.5</v>
      </c>
      <c r="M11" s="99">
        <f>$M$6</f>
        <v>741578.5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6800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6" t="s">
        <v>270</v>
      </c>
      <c r="M13" s="97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700</v>
      </c>
      <c r="G14" s="20">
        <v>1</v>
      </c>
      <c r="H14" s="20" t="s">
        <v>182</v>
      </c>
      <c r="L14" s="98">
        <f>IF($L$3-$M$36&lt;0,0,$L$3-$M$3)</f>
        <v>1000</v>
      </c>
      <c r="M14" s="99">
        <f>M3</f>
        <v>2000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1000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32300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32700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40700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7300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4300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3300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5600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2200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8500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8000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23100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7300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18800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332000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6600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4000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4300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7000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2200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1600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1900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3900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2200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1400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1000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3000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5000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2000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3000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2000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3000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1000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2000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2900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7000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2900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3700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5700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7000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2400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1100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2200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4200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1000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1600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1000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2600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3500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700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1700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3400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5700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2600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2300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700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1700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5400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1900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1500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2100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4100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1400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7000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3400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31700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1200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1000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2500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5000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2800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2100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3600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500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8E2C8A81-3E23-4A77-A3C5-15D59A3DE0DE}">
  <ds:schemaRefs/>
</ds:datastoreItem>
</file>

<file path=customXml/itemProps2.xml><?xml version="1.0" encoding="utf-8"?>
<ds:datastoreItem xmlns:ds="http://schemas.openxmlformats.org/officeDocument/2006/customXml" ds:itemID="{2ACEF38A-8014-4AF9-96E7-6DFE5D544E3D}">
  <ds:schemaRefs/>
</ds:datastoreItem>
</file>

<file path=customXml/itemProps3.xml><?xml version="1.0" encoding="utf-8"?>
<ds:datastoreItem xmlns:ds="http://schemas.openxmlformats.org/officeDocument/2006/customXml" ds:itemID="{B91F2E1B-37B1-4C07-A4E8-18157BD63D2C}">
  <ds:schemaRefs/>
</ds:datastoreItem>
</file>

<file path=customXml/itemProps4.xml><?xml version="1.0" encoding="utf-8"?>
<ds:datastoreItem xmlns:ds="http://schemas.openxmlformats.org/officeDocument/2006/customXml" ds:itemID="{F2921C88-CB8E-4B53-AEE1-46FD53C6F36C}">
  <ds:schemaRefs/>
</ds:datastoreItem>
</file>

<file path=customXml/itemProps5.xml><?xml version="1.0" encoding="utf-8"?>
<ds:datastoreItem xmlns:ds="http://schemas.openxmlformats.org/officeDocument/2006/customXml" ds:itemID="{3DDE4D6E-17BF-488D-BB66-70503C85808C}">
  <ds:schemaRefs/>
</ds:datastoreItem>
</file>

<file path=customXml/itemProps6.xml><?xml version="1.0" encoding="utf-8"?>
<ds:datastoreItem xmlns:ds="http://schemas.openxmlformats.org/officeDocument/2006/customXml" ds:itemID="{483C92C7-00B8-48A1-8C08-C487AC01F182}">
  <ds:schemaRefs/>
</ds:datastoreItem>
</file>

<file path=customXml/itemProps7.xml><?xml version="1.0" encoding="utf-8"?>
<ds:datastoreItem xmlns:ds="http://schemas.openxmlformats.org/officeDocument/2006/customXml" ds:itemID="{8EF78F06-3E4E-4EB3-B087-A2F82EC38FB6}">
  <ds:schemaRefs/>
</ds:datastoreItem>
</file>

<file path=customXml/itemProps8.xml><?xml version="1.0" encoding="utf-8"?>
<ds:datastoreItem xmlns:ds="http://schemas.openxmlformats.org/officeDocument/2006/customXml" ds:itemID="{94743B5D-CA94-481B-82EC-14167B4F1BF6}">
  <ds:schemaRefs/>
</ds:datastoreItem>
</file>

<file path=customXml/itemProps9.xml><?xml version="1.0" encoding="utf-8"?>
<ds:datastoreItem xmlns:ds="http://schemas.openxmlformats.org/officeDocument/2006/customXml" ds:itemID="{7B5A6E8F-A434-46FC-8EF9-787C9E517A73}">
  <ds:schemaRefs/>
</ds:datastoreItem>
</file>

<file path=customXml/itemProps10.xml><?xml version="1.0" encoding="utf-8"?>
<ds:datastoreItem xmlns:ds="http://schemas.openxmlformats.org/officeDocument/2006/customXml" ds:itemID="{39BDBA8E-7434-40FF-95C8-937057E0E5B2}">
  <ds:schemaRefs/>
</ds:datastoreItem>
</file>

<file path=customXml/itemProps11.xml><?xml version="1.0" encoding="utf-8"?>
<ds:datastoreItem xmlns:ds="http://schemas.openxmlformats.org/officeDocument/2006/customXml" ds:itemID="{8324A286-B7A2-45FA-A31C-C5A28649DD4A}">
  <ds:schemaRefs/>
</ds:datastoreItem>
</file>

<file path=customXml/itemProps12.xml><?xml version="1.0" encoding="utf-8"?>
<ds:datastoreItem xmlns:ds="http://schemas.openxmlformats.org/officeDocument/2006/customXml" ds:itemID="{1B947F1A-BF0E-4974-9563-8AEB33F52A7D}">
  <ds:schemaRefs/>
</ds:datastoreItem>
</file>

<file path=customXml/itemProps13.xml><?xml version="1.0" encoding="utf-8"?>
<ds:datastoreItem xmlns:ds="http://schemas.openxmlformats.org/officeDocument/2006/customXml" ds:itemID="{D9F61011-A910-44B3-9184-E701379ED57D}">
  <ds:schemaRefs/>
</ds:datastoreItem>
</file>

<file path=customXml/itemProps14.xml><?xml version="1.0" encoding="utf-8"?>
<ds:datastoreItem xmlns:ds="http://schemas.openxmlformats.org/officeDocument/2006/customXml" ds:itemID="{E76C2336-5B3D-4C78-8162-5AF5EA20BDC8}">
  <ds:schemaRefs/>
</ds:datastoreItem>
</file>

<file path=customXml/itemProps15.xml><?xml version="1.0" encoding="utf-8"?>
<ds:datastoreItem xmlns:ds="http://schemas.openxmlformats.org/officeDocument/2006/customXml" ds:itemID="{964C22C2-EC33-47C9-A6D8-641F0769C12F}">
  <ds:schemaRefs/>
</ds:datastoreItem>
</file>

<file path=customXml/itemProps16.xml><?xml version="1.0" encoding="utf-8"?>
<ds:datastoreItem xmlns:ds="http://schemas.openxmlformats.org/officeDocument/2006/customXml" ds:itemID="{DBE49DDB-9A65-420D-BADB-1B746AB77195}">
  <ds:schemaRefs/>
</ds:datastoreItem>
</file>

<file path=customXml/itemProps17.xml><?xml version="1.0" encoding="utf-8"?>
<ds:datastoreItem xmlns:ds="http://schemas.openxmlformats.org/officeDocument/2006/customXml" ds:itemID="{987F378D-B67D-48ED-8DB9-38D95623D716}">
  <ds:schemaRefs/>
</ds:datastoreItem>
</file>

<file path=customXml/itemProps18.xml><?xml version="1.0" encoding="utf-8"?>
<ds:datastoreItem xmlns:ds="http://schemas.openxmlformats.org/officeDocument/2006/customXml" ds:itemID="{36E1042B-CEEA-4024-831D-CBCF5599E8B3}">
  <ds:schemaRefs/>
</ds:datastoreItem>
</file>

<file path=customXml/itemProps19.xml><?xml version="1.0" encoding="utf-8"?>
<ds:datastoreItem xmlns:ds="http://schemas.openxmlformats.org/officeDocument/2006/customXml" ds:itemID="{435307E1-5A2E-4740-B68D-534E87C41BE8}">
  <ds:schemaRefs/>
</ds:datastoreItem>
</file>

<file path=customXml/itemProps20.xml><?xml version="1.0" encoding="utf-8"?>
<ds:datastoreItem xmlns:ds="http://schemas.openxmlformats.org/officeDocument/2006/customXml" ds:itemID="{3860718E-8540-4C3F-A91A-D5E11649ABEC}">
  <ds:schemaRefs/>
</ds:datastoreItem>
</file>

<file path=customXml/itemProps21.xml><?xml version="1.0" encoding="utf-8"?>
<ds:datastoreItem xmlns:ds="http://schemas.openxmlformats.org/officeDocument/2006/customXml" ds:itemID="{0F041B5C-82B2-4BCC-921D-C1F08C238C65}">
  <ds:schemaRefs/>
</ds:datastoreItem>
</file>

<file path=customXml/itemProps22.xml><?xml version="1.0" encoding="utf-8"?>
<ds:datastoreItem xmlns:ds="http://schemas.openxmlformats.org/officeDocument/2006/customXml" ds:itemID="{82C60A7C-F69C-4FB5-8FB4-4E10FD72CD02}">
  <ds:schemaRefs/>
</ds:datastoreItem>
</file>

<file path=customXml/itemProps23.xml><?xml version="1.0" encoding="utf-8"?>
<ds:datastoreItem xmlns:ds="http://schemas.openxmlformats.org/officeDocument/2006/customXml" ds:itemID="{8C349F16-2A0B-4323-8F22-874529EB44BA}">
  <ds:schemaRefs/>
</ds:datastoreItem>
</file>

<file path=customXml/itemProps24.xml><?xml version="1.0" encoding="utf-8"?>
<ds:datastoreItem xmlns:ds="http://schemas.openxmlformats.org/officeDocument/2006/customXml" ds:itemID="{760F360F-C79C-4B7D-B281-D81AC69D8E8E}">
  <ds:schemaRefs/>
</ds:datastoreItem>
</file>

<file path=customXml/itemProps25.xml><?xml version="1.0" encoding="utf-8"?>
<ds:datastoreItem xmlns:ds="http://schemas.openxmlformats.org/officeDocument/2006/customXml" ds:itemID="{B67554B2-9A55-4A62-8258-8B8508B22171}">
  <ds:schemaRefs/>
</ds:datastoreItem>
</file>

<file path=customXml/itemProps26.xml><?xml version="1.0" encoding="utf-8"?>
<ds:datastoreItem xmlns:ds="http://schemas.openxmlformats.org/officeDocument/2006/customXml" ds:itemID="{CAC31FA6-880E-459F-A52B-069FF3098C08}">
  <ds:schemaRefs/>
</ds:datastoreItem>
</file>

<file path=customXml/itemProps27.xml><?xml version="1.0" encoding="utf-8"?>
<ds:datastoreItem xmlns:ds="http://schemas.openxmlformats.org/officeDocument/2006/customXml" ds:itemID="{7F66A507-8A30-467F-A33B-D77E702EAFD2}">
  <ds:schemaRefs/>
</ds:datastoreItem>
</file>

<file path=customXml/itemProps28.xml><?xml version="1.0" encoding="utf-8"?>
<ds:datastoreItem xmlns:ds="http://schemas.openxmlformats.org/officeDocument/2006/customXml" ds:itemID="{4F1C6304-BA55-4732-9FDE-71A1A0117386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2026-05-27T18:38:52Z</dcterms:modified>
</cp:coreProperties>
</file>