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2B2558C0-DB00-4202-9614-F960E37081EA}" xr6:coauthVersionLast="47" xr6:coauthVersionMax="47" xr10:uidLastSave="{00000000-0000-0000-0000-000000000000}"/>
  <workbookProtection workbookAlgorithmName="SHA-512" workbookHashValue="XkgouJwqAFqRZsdsS6FrYA6vNl1Wx41MpPhFTmmeOxFT0z9FRvW3D5+WcjLIoXIRjFhon8w3eEv0GovMtU78QA==" workbookSaltValue="uZ2bO7ojxvAOfSyzOdvbTw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4" l="1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<sst xmlns="http://schemas.openxmlformats.org/spreadsheetml/2006/main" count="13054" uniqueCount="12099">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</sst>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925</c:v>
                </c:pt>
                <c:pt idx="1">
                  <c:v>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657073.82999999996</c:v>
                </c:pt>
                <c:pt idx="1">
                  <c:v>942926.17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34143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9905" y="2960757"/>
          <a:ext cx="2679565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2075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69,17%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29116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R$ 942.926,17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58,93%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287037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449074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5763887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703703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8078704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9004628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42245369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9814813" createdVersion="3" refreshedVersion="8" minRefreshableVersion="3" recordCount="0" supportSubquery="1" supportAdvancedDrill="1" xr:uid="{7A9A363C-228C-47A4-93FB-30B66B3CC7F4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5546782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1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field="1" type="button" dataOnly="0" labelOnly="1" outline="0" axis="axisRow" fieldPosition="0"/>
    </format>
    <format dxfId="1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1" type="button" dataOnly="0" labelOnly="1" outline="0" axis="axisRow" fieldPosition="0"/>
    </format>
    <format dxfId="155">
      <pivotArea dataOnly="0" labelOnly="1" fieldPosition="0">
        <references count="1">
          <reference field="1" count="0"/>
        </references>
      </pivotArea>
    </format>
    <format dxfId="15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5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5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5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5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4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4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4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4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4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4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field="1" type="button" dataOnly="0" labelOnly="1" outline="0" axis="axisRow" fieldPosition="0"/>
    </format>
    <format dxfId="141">
      <pivotArea field="1" type="button" dataOnly="0" labelOnly="1" outline="0" axis="axisRow" fieldPosition="0"/>
    </format>
    <format dxfId="140">
      <pivotArea dataOnly="0" labelOnly="1" fieldPosition="0">
        <references count="1">
          <reference field="1" count="0"/>
        </references>
      </pivotArea>
    </format>
    <format dxfId="13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3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3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3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3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3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3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3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3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3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2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2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2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2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2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2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1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1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1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1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">
      <pivotArea dataOnly="0" labelOnly="1" fieldPosition="0">
        <references count="1">
          <reference field="1" count="1">
            <x v="0"/>
          </reference>
        </references>
      </pivotArea>
    </format>
    <format dxfId="112">
      <pivotArea dataOnly="0" labelOnly="1" fieldPosition="0">
        <references count="1">
          <reference field="1" count="1">
            <x v="1"/>
          </reference>
        </references>
      </pivotArea>
    </format>
    <format dxfId="111">
      <pivotArea dataOnly="0" labelOnly="1" fieldPosition="0">
        <references count="1">
          <reference field="1" count="1">
            <x v="2"/>
          </reference>
        </references>
      </pivotArea>
    </format>
    <format dxfId="110">
      <pivotArea dataOnly="0" labelOnly="1" fieldPosition="0">
        <references count="1">
          <reference field="1" count="1">
            <x v="3"/>
          </reference>
        </references>
      </pivotArea>
    </format>
    <format dxfId="109">
      <pivotArea dataOnly="0" labelOnly="1" fieldPosition="0">
        <references count="1">
          <reference field="1" count="1">
            <x v="4"/>
          </reference>
        </references>
      </pivotArea>
    </format>
    <format dxfId="108">
      <pivotArea dataOnly="0" labelOnly="1" fieldPosition="0">
        <references count="1">
          <reference field="1" count="1">
            <x v="5"/>
          </reference>
        </references>
      </pivotArea>
    </format>
    <format dxfId="107">
      <pivotArea dataOnly="0" labelOnly="1" fieldPosition="0">
        <references count="1">
          <reference field="1" count="1">
            <x v="6"/>
          </reference>
        </references>
      </pivotArea>
    </format>
    <format dxfId="106">
      <pivotArea dataOnly="0" labelOnly="1" fieldPosition="0">
        <references count="1">
          <reference field="1" count="1">
            <x v="7"/>
          </reference>
        </references>
      </pivotArea>
    </format>
    <format dxfId="105">
      <pivotArea dataOnly="0" labelOnly="1" fieldPosition="0">
        <references count="1">
          <reference field="1" count="1">
            <x v="8"/>
          </reference>
        </references>
      </pivotArea>
    </format>
    <format dxfId="104">
      <pivotArea dataOnly="0" labelOnly="1" fieldPosition="0">
        <references count="1">
          <reference field="1" count="1">
            <x v="9"/>
          </reference>
        </references>
      </pivotArea>
    </format>
    <format dxfId="103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0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205">
      <pivotArea outline="0" fieldPosition="0">
        <references count="1">
          <reference field="4294967294" count="1">
            <x v="0"/>
          </reference>
        </references>
      </pivotArea>
    </format>
    <format dxfId="204">
      <pivotArea outline="0" fieldPosition="0">
        <references count="1">
          <reference field="4294967294" count="1">
            <x v="1"/>
          </reference>
        </references>
      </pivotArea>
    </format>
    <format dxfId="203">
      <pivotArea field="1" type="button" dataOnly="0" labelOnly="1" outline="0" axis="axisRow" fieldPosition="0"/>
    </format>
    <format dxfId="202">
      <pivotArea field="1" type="button" dataOnly="0" labelOnly="1" outline="0" axis="axisRow" fieldPosition="0"/>
    </format>
    <format dxfId="201">
      <pivotArea outline="0" collapsedLevelsAreSubtotals="1" fieldPosition="0"/>
    </format>
    <format dxfId="2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9">
      <pivotArea outline="0" collapsedLevelsAreSubtotals="1" fieldPosition="0"/>
    </format>
    <format dxfId="1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1" type="button" dataOnly="0" labelOnly="1" outline="0" axis="axisRow" fieldPosition="0"/>
    </format>
    <format dxfId="194">
      <pivotArea dataOnly="0" labelOnly="1" fieldPosition="0">
        <references count="1">
          <reference field="1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1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90">
      <pivotArea dataOnly="0" labelOnly="1" fieldPosition="0">
        <references count="1">
          <reference field="1" count="0"/>
        </references>
      </pivotArea>
    </format>
    <format dxfId="189">
      <pivotArea dataOnly="0" grandRow="1" fieldPosition="0"/>
    </format>
    <format dxfId="188">
      <pivotArea dataOnly="0" labelOnly="1" fieldPosition="0">
        <references count="1">
          <reference field="1" count="1">
            <x v="0"/>
          </reference>
        </references>
      </pivotArea>
    </format>
    <format dxfId="187">
      <pivotArea dataOnly="0" labelOnly="1" fieldPosition="0">
        <references count="1">
          <reference field="1" count="1">
            <x v="4"/>
          </reference>
        </references>
      </pivotArea>
    </format>
    <format dxfId="186">
      <pivotArea field="1" type="button" dataOnly="0" labelOnly="1" outline="0" axis="axisRow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grandRow="1" outline="0" collapsedLevelsAreSubtotals="1" fieldPosition="0"/>
    </format>
    <format dxfId="183">
      <pivotArea dataOnly="0" labelOnly="1" grandRow="1" outline="0" fieldPosition="0"/>
    </format>
    <format dxfId="182">
      <pivotArea dataOnly="0" labelOnly="1" fieldPosition="0">
        <references count="1">
          <reference field="1" count="1">
            <x v="3"/>
          </reference>
        </references>
      </pivotArea>
    </format>
    <format dxfId="181">
      <pivotArea dataOnly="0" labelOnly="1" fieldPosition="0">
        <references count="1">
          <reference field="1" count="1">
            <x v="1"/>
          </reference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fieldPosition="0">
        <references count="1">
          <reference field="1" count="0"/>
        </references>
      </pivotArea>
    </format>
    <format dxfId="178">
      <pivotArea dataOnly="0" labelOnly="1" grandRow="1" outline="0" fieldPosition="0"/>
    </format>
    <format dxfId="177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dataOnly="0" labelOnly="1" grandRow="1" outline="0" fieldPosition="0"/>
    </format>
    <format dxfId="17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dataOnly="0" outline="0" fieldPosition="0">
        <references count="1">
          <reference field="4294967294" count="1">
            <x v="3"/>
          </reference>
        </references>
      </pivotArea>
    </format>
    <format dxfId="171">
      <pivotArea dataOnly="0" outline="0" fieldPosition="0">
        <references count="1">
          <reference field="4294967294" count="1">
            <x v="3"/>
          </reference>
        </references>
      </pivotArea>
    </format>
    <format dxfId="17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7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3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250">
      <pivotArea outline="0" fieldPosition="0">
        <references count="1">
          <reference field="4294967294" count="1">
            <x v="0"/>
          </reference>
        </references>
      </pivotArea>
    </format>
    <format dxfId="249">
      <pivotArea outline="0" fieldPosition="0">
        <references count="1">
          <reference field="4294967294" count="1">
            <x v="1"/>
          </reference>
        </references>
      </pivotArea>
    </format>
    <format dxfId="248">
      <pivotArea field="1" type="button" dataOnly="0" labelOnly="1" outline="0" axis="axisRow" fieldPosition="0"/>
    </format>
    <format dxfId="247">
      <pivotArea field="1" type="button" dataOnly="0" labelOnly="1" outline="0" axis="axisRow" fieldPosition="0"/>
    </format>
    <format dxfId="246">
      <pivotArea outline="0" collapsedLevelsAreSubtotals="1" fieldPosition="0"/>
    </format>
    <format dxfId="2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4">
      <pivotArea outline="0" collapsedLevelsAreSubtotals="1" fieldPosition="0"/>
    </format>
    <format dxfId="2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1" type="button" dataOnly="0" labelOnly="1" outline="0" axis="axisRow" fieldPosition="0"/>
    </format>
    <format dxfId="239">
      <pivotArea dataOnly="0" labelOnly="1" fieldPosition="0">
        <references count="1">
          <reference field="1" count="0"/>
        </references>
      </pivotArea>
    </format>
    <format dxfId="238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37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6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35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34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2">
      <pivotArea field="1" type="button" dataOnly="0" labelOnly="1" outline="0" axis="axisRow" fieldPosition="0"/>
    </format>
    <format dxfId="2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0">
      <pivotArea dataOnly="0" labelOnly="1" fieldPosition="0">
        <references count="1">
          <reference field="1" count="1">
            <x v="0"/>
          </reference>
        </references>
      </pivotArea>
    </format>
    <format dxfId="229">
      <pivotArea dataOnly="0" labelOnly="1" fieldPosition="0">
        <references count="1">
          <reference field="1" count="1">
            <x v="1"/>
          </reference>
        </references>
      </pivotArea>
    </format>
    <format dxfId="228">
      <pivotArea dataOnly="0" labelOnly="1" fieldPosition="0">
        <references count="1">
          <reference field="1" count="1">
            <x v="2"/>
          </reference>
        </references>
      </pivotArea>
    </format>
    <format dxfId="227">
      <pivotArea dataOnly="0" labelOnly="1" fieldPosition="0">
        <references count="1">
          <reference field="1" count="1">
            <x v="3"/>
          </reference>
        </references>
      </pivotArea>
    </format>
    <format dxfId="226">
      <pivotArea dataOnly="0" labelOnly="1" fieldPosition="0">
        <references count="1">
          <reference field="1" count="1">
            <x v="4"/>
          </reference>
        </references>
      </pivotArea>
    </format>
    <format dxfId="225">
      <pivotArea field="1" type="button" dataOnly="0" labelOnly="1" outline="0" axis="axisRow" fieldPosition="0"/>
    </format>
    <format dxfId="224">
      <pivotArea dataOnly="0" labelOnly="1" fieldPosition="0">
        <references count="1">
          <reference field="1" count="0"/>
        </references>
      </pivotArea>
    </format>
    <format dxfId="223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22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1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20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19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18">
      <pivotArea field="1" type="button" dataOnly="0" labelOnly="1" outline="0" axis="axisRow" fieldPosition="0"/>
    </format>
    <format dxfId="217">
      <pivotArea dataOnly="0" labelOnly="1" fieldPosition="0">
        <references count="1">
          <reference field="1" count="0"/>
        </references>
      </pivotArea>
    </format>
    <format dxfId="216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15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4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13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12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1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6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2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5">
      <pivotArea field="1" type="button" dataOnly="0" labelOnly="1" outline="0" axis="axisRow" fieldPosition="0"/>
    </format>
    <format dxfId="284">
      <pivotArea field="1" type="button" dataOnly="0" labelOnly="1" outline="0" axis="axisRow" fieldPosition="0"/>
    </format>
    <format dxfId="28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1" type="button" dataOnly="0" labelOnly="1" outline="0" axis="axisRow" fieldPosition="0"/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1" type="button" dataOnly="0" labelOnly="1" outline="0" axis="axisRow" fieldPosition="0"/>
    </format>
    <format dxfId="274">
      <pivotArea dataOnly="0" labelOnly="1" fieldPosition="0">
        <references count="1">
          <reference field="1" count="0"/>
        </references>
      </pivotArea>
    </format>
    <format dxfId="273">
      <pivotArea dataOnly="0" labelOnly="1" grandRow="1" outline="0" fieldPosition="0"/>
    </format>
    <format dxfId="2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1">
      <pivotArea field="1" type="button" dataOnly="0" labelOnly="1" outline="0" axis="axisRow" fieldPosition="0"/>
    </format>
    <format dxfId="270">
      <pivotArea dataOnly="0" labelOnly="1" fieldPosition="0">
        <references count="1">
          <reference field="1" count="0"/>
        </references>
      </pivotArea>
    </format>
    <format dxfId="269">
      <pivotArea field="1" type="button" dataOnly="0" labelOnly="1" outline="0" axis="axisRow" fieldPosition="0"/>
    </format>
    <format dxfId="268">
      <pivotArea dataOnly="0" labelOnly="1" fieldPosition="0">
        <references count="1">
          <reference field="1" count="0"/>
        </references>
      </pivotArea>
    </format>
    <format dxfId="267">
      <pivotArea dataOnly="0" labelOnly="1" grandRow="1" outline="0" fieldPosition="0"/>
    </format>
    <format dxfId="266">
      <pivotArea field="1" type="button" dataOnly="0" labelOnly="1" outline="0" axis="axisRow" fieldPosition="0"/>
    </format>
    <format dxfId="265">
      <pivotArea dataOnly="0" labelOnly="1" fieldPosition="0">
        <references count="1">
          <reference field="1" count="0"/>
        </references>
      </pivotArea>
    </format>
    <format dxfId="264">
      <pivotArea dataOnly="0" labelOnly="1" grandRow="1" outline="0" fieldPosition="0"/>
    </format>
    <format dxfId="263">
      <pivotArea dataOnly="0" labelOnly="1" fieldPosition="0">
        <references count="1">
          <reference field="1" count="1">
            <x v="0"/>
          </reference>
        </references>
      </pivotArea>
    </format>
    <format dxfId="262">
      <pivotArea dataOnly="0" labelOnly="1" fieldPosition="0">
        <references count="1">
          <reference field="1" count="1">
            <x v="2"/>
          </reference>
        </references>
      </pivotArea>
    </format>
    <format dxfId="261">
      <pivotArea dataOnly="0" labelOnly="1" fieldPosition="0">
        <references count="1">
          <reference field="1" count="1">
            <x v="3"/>
          </reference>
        </references>
      </pivotArea>
    </format>
    <format dxfId="260">
      <pivotArea dataOnly="0" labelOnly="1" fieldPosition="0">
        <references count="1">
          <reference field="1" count="1">
            <x v="4"/>
          </reference>
        </references>
      </pivotArea>
    </format>
    <format dxfId="259">
      <pivotArea dataOnly="0" labelOnly="1" fieldPosition="0">
        <references count="1">
          <reference field="1" count="1">
            <x v="8"/>
          </reference>
        </references>
      </pivotArea>
    </format>
    <format dxfId="258">
      <pivotArea field="1" type="button" dataOnly="0" labelOnly="1" outline="0" axis="axisRow" fieldPosition="0"/>
    </format>
    <format dxfId="2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6">
      <pivotArea grandRow="1" outline="0" collapsedLevelsAreSubtotals="1" fieldPosition="0"/>
    </format>
    <format dxfId="255">
      <pivotArea dataOnly="0" labelOnly="1" grandRow="1" outline="0" fieldPosition="0"/>
    </format>
    <format dxfId="254">
      <pivotArea dataOnly="0" labelOnly="1" fieldPosition="0">
        <references count="1">
          <reference field="1" count="1">
            <x v="5"/>
          </reference>
        </references>
      </pivotArea>
    </format>
    <format dxfId="253">
      <pivotArea dataOnly="0" labelOnly="1" fieldPosition="0">
        <references count="1">
          <reference field="1" count="1">
            <x v="1"/>
          </reference>
        </references>
      </pivotArea>
    </format>
    <format dxfId="252">
      <pivotArea dataOnly="0" labelOnly="1" fieldPosition="0">
        <references count="1">
          <reference field="1" count="1">
            <x v="7"/>
          </reference>
        </references>
      </pivotArea>
    </format>
    <format dxfId="251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6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4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3" type="button" dataOnly="0" labelOnly="1" outline="0" axis="axisRow" fieldPosition="0"/>
    </format>
    <format dxfId="24">
      <pivotArea dataOnly="0" labelOnly="1" fieldPosition="0">
        <references count="1">
          <reference field="3" count="0"/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3" type="button" dataOnly="0" labelOnly="1" outline="0" axis="axisRow" fieldPosition="0"/>
    </format>
    <format dxfId="19">
      <pivotArea dataOnly="0" labelOnly="1" fieldPosition="0">
        <references count="1">
          <reference field="3" count="0"/>
        </references>
      </pivotArea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7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3" type="button" dataOnly="0" labelOnly="1" outline="0" axis="axisRow" fieldPosition="0"/>
    </format>
    <format dxfId="64">
      <pivotArea dataOnly="0" labelOnly="1" fieldPosition="0">
        <references count="1">
          <reference field="3" count="0"/>
        </references>
      </pivotArea>
    </format>
    <format dxfId="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3" type="button" dataOnly="0" labelOnly="1" outline="0" axis="axisRow" fieldPosition="0"/>
    </format>
    <format dxfId="59">
      <pivotArea dataOnly="0" labelOnly="1" fieldPosition="0">
        <references count="1">
          <reference field="3" count="0"/>
        </references>
      </pivotArea>
    </format>
    <format dxfId="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3" type="button" dataOnly="0" labelOnly="1" outline="0" axis="axisRow" fieldPosition="0"/>
    </format>
    <format dxfId="54">
      <pivotArea dataOnly="0" labelOnly="1" fieldPosition="0">
        <references count="1">
          <reference field="3" count="0"/>
        </references>
      </pivotArea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3" type="button" dataOnly="0" labelOnly="1" outline="0" axis="axisRow" fieldPosition="0"/>
    </format>
    <format dxfId="49">
      <pivotArea dataOnly="0" labelOnly="1" fieldPosition="0">
        <references count="1">
          <reference field="3" count="0"/>
        </references>
      </pivotArea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3" type="button" dataOnly="0" labelOnly="1" outline="0" axis="axisRow" fieldPosition="0"/>
    </format>
    <format dxfId="44">
      <pivotArea dataOnly="0" labelOnly="1" fieldPosition="0">
        <references count="1">
          <reference field="3" count="0"/>
        </references>
      </pivotArea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35546782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35546782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N19" sqref="N19"/>
    </sheetView>
  </sheetViews>
  <sheetFormatPr defaultRowHeight="14.5" outlineLevelRow="1" x14ac:dyDescent="0.35"/>
  <cols>
    <col min="1" max="1" width="2.54296875" customWidth="1"/>
    <col min="2" max="2" width="31.089843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36328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2" sqref="F2:G3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90625" style="13" bestFit="1" customWidth="1"/>
    <col min="7" max="7" width="21.36328125" style="13" bestFit="1" customWidth="1"/>
    <col min="8" max="8" width="19.81640625" style="13" customWidth="1"/>
    <col min="9" max="9" width="7.90625" style="13" bestFit="1" customWidth="1"/>
    <col min="10" max="10" width="17.6328125" style="13" customWidth="1"/>
    <col min="11" max="11" width="5.81640625" style="68" customWidth="1"/>
    <col min="12" max="12" width="6.90625" style="67" hidden="1" customWidth="1"/>
    <col min="13" max="13" width="14.08984375" style="68" hidden="1" customWidth="1"/>
    <col min="14" max="14" width="12.453125" style="68" hidden="1" customWidth="1"/>
    <col min="15" max="15" width="6.90625" style="67" hidden="1" customWidth="1"/>
    <col min="16" max="18" width="6.9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46171.409119108794</v>
      </c>
      <c r="K1" s="80"/>
    </row>
    <row r="2" spans="1:15" ht="23" customHeight="1" x14ac:dyDescent="0.35">
      <c r="F2" s="13" t="s">
        <v>12098</v>
      </c>
      <c r="G2" s="13" t="s">
        <v>12098</v>
      </c>
    </row>
    <row r="3" spans="1:15" x14ac:dyDescent="0.35">
      <c r="B3"/>
      <c r="F3" t="s">
        <v>12098</v>
      </c>
      <c r="G3" t="s">
        <v>12098</v>
      </c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156</v>
      </c>
      <c r="D9" s="43">
        <v>4</v>
      </c>
      <c r="E9" s="50"/>
      <c r="F9" s="58" t="s">
        <v>185</v>
      </c>
      <c r="G9" s="45">
        <v>65000</v>
      </c>
      <c r="H9" s="45">
        <v>77082.66</v>
      </c>
      <c r="I9" s="46">
        <v>1.1858870769230769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135805.01999999999</v>
      </c>
      <c r="I10" s="46">
        <v>1.3184953398058252</v>
      </c>
      <c r="J10" s="43">
        <v>234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359</v>
      </c>
      <c r="D11" s="43">
        <v>24</v>
      </c>
      <c r="F11" s="49" t="s">
        <v>211</v>
      </c>
      <c r="G11" s="45">
        <v>3400</v>
      </c>
      <c r="H11" s="45">
        <v>4304.8100000000004</v>
      </c>
      <c r="I11" s="46">
        <v>1.2661205882352942</v>
      </c>
      <c r="J11" s="43">
        <v>1</v>
      </c>
    </row>
    <row r="12" spans="1:15" ht="17" thickTop="1" thickBot="1" x14ac:dyDescent="0.45">
      <c r="A12" s="56"/>
      <c r="B12" s="60" t="s">
        <v>216</v>
      </c>
      <c r="C12" s="43">
        <v>69</v>
      </c>
      <c r="D12" s="43"/>
      <c r="F12" s="60" t="s">
        <v>202</v>
      </c>
      <c r="G12" s="45">
        <v>380000</v>
      </c>
      <c r="H12" s="45">
        <v>510213.91</v>
      </c>
      <c r="I12" s="46">
        <v>1.3426681842105261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350</v>
      </c>
      <c r="D13" s="43">
        <v>34</v>
      </c>
      <c r="F13" s="58" t="s">
        <v>213</v>
      </c>
      <c r="G13" s="45">
        <v>31700</v>
      </c>
      <c r="H13" s="45">
        <v>43600.27</v>
      </c>
      <c r="I13" s="46">
        <v>1.3754028391167192</v>
      </c>
      <c r="J13" s="43">
        <v>86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40</v>
      </c>
      <c r="D14" s="43"/>
      <c r="F14" s="63" t="s">
        <v>249</v>
      </c>
      <c r="G14" s="65">
        <v>583100</v>
      </c>
      <c r="H14" s="65">
        <v>771006.67</v>
      </c>
      <c r="I14" s="66">
        <v>1.3222546218487397</v>
      </c>
      <c r="J14" s="64">
        <v>1134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335</v>
      </c>
      <c r="D15" s="43">
        <v>14</v>
      </c>
    </row>
    <row r="16" spans="1:15" ht="17" thickTop="1" thickBot="1" x14ac:dyDescent="0.45">
      <c r="A16" s="57"/>
      <c r="B16" s="60" t="s">
        <v>221</v>
      </c>
      <c r="C16" s="43">
        <v>51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160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34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47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1637</v>
      </c>
      <c r="D20" s="64">
        <v>82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18</v>
      </c>
      <c r="D28" s="43">
        <v>1</v>
      </c>
      <c r="F28" s="44" t="s">
        <v>113</v>
      </c>
      <c r="G28" s="45">
        <v>32300</v>
      </c>
      <c r="H28" s="45">
        <v>21463.200000000001</v>
      </c>
      <c r="I28" s="46">
        <v>0.66449535603715171</v>
      </c>
      <c r="J28" s="43"/>
    </row>
    <row r="29" spans="1:15" ht="15.5" thickTop="1" thickBot="1" x14ac:dyDescent="0.4">
      <c r="B29" s="44" t="s">
        <v>0</v>
      </c>
      <c r="C29" s="43">
        <v>21</v>
      </c>
      <c r="D29" s="43"/>
      <c r="F29" s="44" t="s">
        <v>114</v>
      </c>
      <c r="G29" s="45">
        <v>32700</v>
      </c>
      <c r="H29" s="45">
        <v>55619.46</v>
      </c>
      <c r="I29" s="46">
        <v>1.7009009174311926</v>
      </c>
      <c r="J29" s="43">
        <v>30</v>
      </c>
    </row>
    <row r="30" spans="1:15" ht="15.5" thickTop="1" thickBot="1" x14ac:dyDescent="0.4">
      <c r="B30" s="44" t="s">
        <v>1</v>
      </c>
      <c r="C30" s="43">
        <v>14</v>
      </c>
      <c r="D30" s="43"/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12</v>
      </c>
      <c r="D31" s="43"/>
      <c r="F31" s="44" t="s">
        <v>10</v>
      </c>
      <c r="G31" s="45">
        <v>40700</v>
      </c>
      <c r="H31" s="45">
        <v>52371.29</v>
      </c>
      <c r="I31" s="46">
        <v>1.286763882063882</v>
      </c>
      <c r="J31" s="43"/>
    </row>
    <row r="32" spans="1:15" ht="15.5" thickTop="1" thickBot="1" x14ac:dyDescent="0.4">
      <c r="B32" s="44" t="s">
        <v>6</v>
      </c>
      <c r="C32" s="43">
        <v>22</v>
      </c>
      <c r="D32" s="43"/>
      <c r="F32" s="44" t="s">
        <v>15</v>
      </c>
      <c r="G32" s="45">
        <v>4300</v>
      </c>
      <c r="H32" s="45">
        <v>5985</v>
      </c>
      <c r="I32" s="46">
        <v>1.3918604651162791</v>
      </c>
      <c r="J32" s="43">
        <v>10</v>
      </c>
    </row>
    <row r="33" spans="2:10" ht="15.5" thickTop="1" thickBot="1" x14ac:dyDescent="0.4">
      <c r="B33" s="44" t="s">
        <v>3</v>
      </c>
      <c r="C33" s="43">
        <v>23</v>
      </c>
      <c r="D33" s="43"/>
      <c r="F33" s="44" t="s">
        <v>17</v>
      </c>
      <c r="G33" s="45">
        <v>8000</v>
      </c>
      <c r="H33" s="45">
        <v>11251.13</v>
      </c>
      <c r="I33" s="46">
        <v>1.40639125</v>
      </c>
      <c r="J33" s="43">
        <v>16</v>
      </c>
    </row>
    <row r="34" spans="2:10" ht="15.5" thickTop="1" thickBot="1" x14ac:dyDescent="0.4">
      <c r="B34" s="44" t="s">
        <v>4</v>
      </c>
      <c r="C34" s="43">
        <v>30</v>
      </c>
      <c r="D34" s="43">
        <v>2</v>
      </c>
      <c r="F34" s="44" t="s">
        <v>16</v>
      </c>
      <c r="G34" s="45">
        <v>5600</v>
      </c>
      <c r="H34" s="45">
        <v>7900.88</v>
      </c>
      <c r="I34" s="46">
        <v>1.4108714285714286</v>
      </c>
      <c r="J34" s="43">
        <v>25</v>
      </c>
    </row>
    <row r="35" spans="2:10" ht="15.5" thickTop="1" thickBot="1" x14ac:dyDescent="0.4">
      <c r="B35" s="44" t="s">
        <v>2</v>
      </c>
      <c r="C35" s="43">
        <v>16</v>
      </c>
      <c r="D35" s="43">
        <v>1</v>
      </c>
      <c r="F35" s="44" t="s">
        <v>11</v>
      </c>
      <c r="G35" s="45">
        <v>2200</v>
      </c>
      <c r="H35" s="45">
        <v>1097.27</v>
      </c>
      <c r="I35" s="46">
        <v>0.49875909090909087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3300</v>
      </c>
      <c r="H36" s="45">
        <v>4757.57</v>
      </c>
      <c r="I36" s="46">
        <v>1.4416878787878786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28237.77</v>
      </c>
      <c r="I37" s="46">
        <v>1.2224142857142857</v>
      </c>
      <c r="J37" s="43">
        <v>114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14079.31</v>
      </c>
      <c r="I38" s="46">
        <v>1.6563894117647058</v>
      </c>
      <c r="J38" s="43">
        <v>20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7300</v>
      </c>
      <c r="H39" s="45">
        <v>10124.799999999999</v>
      </c>
      <c r="I39" s="46">
        <v>1.3869589041095889</v>
      </c>
      <c r="J39" s="43">
        <v>36</v>
      </c>
    </row>
    <row r="40" spans="2:10" ht="15.5" thickTop="1" thickBot="1" x14ac:dyDescent="0.4">
      <c r="B40" s="44" t="s">
        <v>19</v>
      </c>
      <c r="C40" s="43">
        <v>66</v>
      </c>
      <c r="D40" s="43">
        <v>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22</v>
      </c>
      <c r="D41" s="43">
        <v>1</v>
      </c>
      <c r="F41" s="44" t="s">
        <v>18</v>
      </c>
      <c r="G41" s="45">
        <v>3400</v>
      </c>
      <c r="H41" s="45">
        <v>4304.8100000000004</v>
      </c>
      <c r="I41" s="46">
        <v>1.2661205882352942</v>
      </c>
      <c r="J41" s="43">
        <v>1</v>
      </c>
    </row>
    <row r="42" spans="2:10" ht="15.5" thickTop="1" thickBot="1" x14ac:dyDescent="0.4">
      <c r="B42" s="44" t="s">
        <v>27</v>
      </c>
      <c r="C42" s="43">
        <v>23</v>
      </c>
      <c r="D42" s="43"/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23</v>
      </c>
      <c r="D43" s="43">
        <v>1</v>
      </c>
      <c r="F43" s="44" t="s">
        <v>108</v>
      </c>
      <c r="G43" s="45">
        <v>18800</v>
      </c>
      <c r="H43" s="45">
        <v>41144.83</v>
      </c>
      <c r="I43" s="46">
        <v>2.1885547872340427</v>
      </c>
      <c r="J43" s="43"/>
    </row>
    <row r="44" spans="2:10" ht="15.5" thickTop="1" thickBot="1" x14ac:dyDescent="0.4">
      <c r="B44" s="44" t="s">
        <v>237</v>
      </c>
      <c r="C44" s="43">
        <v>21</v>
      </c>
      <c r="D44" s="43">
        <v>1</v>
      </c>
      <c r="F44" s="44" t="s">
        <v>42</v>
      </c>
      <c r="G44" s="45">
        <v>332000</v>
      </c>
      <c r="H44" s="45">
        <v>410029.32</v>
      </c>
      <c r="I44" s="46">
        <v>1.2350280722891567</v>
      </c>
      <c r="J44" s="43">
        <v>504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10830.32</v>
      </c>
      <c r="I45" s="46">
        <v>2.5186790697674417</v>
      </c>
      <c r="J45" s="43">
        <v>61</v>
      </c>
    </row>
    <row r="46" spans="2:10" ht="15.5" thickTop="1" thickBot="1" x14ac:dyDescent="0.4">
      <c r="B46" s="44" t="s">
        <v>20</v>
      </c>
      <c r="C46" s="43">
        <v>25</v>
      </c>
      <c r="D46" s="43"/>
      <c r="F46" s="44" t="s">
        <v>46</v>
      </c>
      <c r="G46" s="45">
        <v>4000</v>
      </c>
      <c r="H46" s="45">
        <v>4527.7700000000004</v>
      </c>
      <c r="I46" s="46">
        <v>1.1319425000000001</v>
      </c>
      <c r="J46" s="43"/>
    </row>
    <row r="47" spans="2:10" ht="15.5" thickTop="1" thickBot="1" x14ac:dyDescent="0.4">
      <c r="B47" s="44" t="s">
        <v>22</v>
      </c>
      <c r="C47" s="43">
        <v>37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72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40</v>
      </c>
      <c r="D49" s="43">
        <v>5</v>
      </c>
      <c r="F49" s="44" t="s">
        <v>47</v>
      </c>
      <c r="G49" s="45">
        <v>7000</v>
      </c>
      <c r="H49" s="45">
        <v>9542.5300000000007</v>
      </c>
      <c r="I49" s="46">
        <v>1.3632185714285716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30</v>
      </c>
      <c r="D51" s="43"/>
      <c r="F51" s="44" t="s">
        <v>48</v>
      </c>
      <c r="G51" s="45">
        <v>31700</v>
      </c>
      <c r="H51" s="45">
        <v>43600.27</v>
      </c>
      <c r="I51" s="46">
        <v>1.3754028391167192</v>
      </c>
      <c r="J51" s="43">
        <v>86</v>
      </c>
    </row>
    <row r="52" spans="2:10" ht="15.5" thickTop="1" thickBot="1" x14ac:dyDescent="0.4">
      <c r="B52" s="44" t="s">
        <v>30</v>
      </c>
      <c r="C52" s="43">
        <v>39</v>
      </c>
      <c r="D52" s="43"/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38</v>
      </c>
      <c r="D54" s="43">
        <v>8</v>
      </c>
    </row>
    <row r="55" spans="2:10" ht="15.5" thickTop="1" thickBot="1" x14ac:dyDescent="0.4">
      <c r="B55" s="44" t="s">
        <v>33</v>
      </c>
      <c r="C55" s="43">
        <v>30</v>
      </c>
      <c r="D55" s="43">
        <v>3</v>
      </c>
    </row>
    <row r="56" spans="2:10" ht="15.5" thickTop="1" thickBot="1" x14ac:dyDescent="0.4">
      <c r="B56" s="44" t="s">
        <v>34</v>
      </c>
      <c r="C56" s="43">
        <v>39</v>
      </c>
      <c r="D56" s="43">
        <v>4</v>
      </c>
    </row>
    <row r="57" spans="2:10" ht="15.5" thickTop="1" thickBot="1" x14ac:dyDescent="0.4">
      <c r="B57" s="44" t="s">
        <v>35</v>
      </c>
      <c r="C57" s="43">
        <v>34</v>
      </c>
      <c r="D57" s="43">
        <v>3</v>
      </c>
    </row>
    <row r="58" spans="2:10" ht="15.5" thickTop="1" thickBot="1" x14ac:dyDescent="0.4">
      <c r="B58" s="44" t="s">
        <v>39</v>
      </c>
      <c r="C58" s="43">
        <v>18</v>
      </c>
      <c r="D58" s="43"/>
    </row>
    <row r="59" spans="2:10" ht="15.5" thickTop="1" thickBot="1" x14ac:dyDescent="0.4">
      <c r="B59" s="44" t="s">
        <v>206</v>
      </c>
      <c r="C59" s="43">
        <v>23</v>
      </c>
      <c r="D59" s="43">
        <v>2</v>
      </c>
    </row>
    <row r="60" spans="2:10" ht="15.5" thickTop="1" thickBot="1" x14ac:dyDescent="0.4">
      <c r="B60" s="44" t="s">
        <v>208</v>
      </c>
      <c r="C60" s="43">
        <v>27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>
        <v>1</v>
      </c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55</v>
      </c>
      <c r="D64" s="43">
        <v>7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40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20</v>
      </c>
      <c r="D68" s="43"/>
    </row>
    <row r="69" spans="2:4" ht="15.5" thickTop="1" thickBot="1" x14ac:dyDescent="0.4">
      <c r="B69" s="44" t="s">
        <v>51</v>
      </c>
      <c r="C69" s="43">
        <v>31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12</v>
      </c>
      <c r="D72" s="43"/>
    </row>
    <row r="73" spans="2:4" ht="15.5" thickTop="1" thickBot="1" x14ac:dyDescent="0.4">
      <c r="B73" s="44" t="s">
        <v>59</v>
      </c>
      <c r="C73" s="43">
        <v>42</v>
      </c>
      <c r="D73" s="43">
        <v>2</v>
      </c>
    </row>
    <row r="74" spans="2:4" ht="15.5" thickTop="1" thickBot="1" x14ac:dyDescent="0.4">
      <c r="B74" s="44" t="s">
        <v>50</v>
      </c>
      <c r="C74" s="43">
        <v>83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36</v>
      </c>
      <c r="D76" s="43">
        <v>1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26</v>
      </c>
      <c r="D80" s="43"/>
    </row>
    <row r="81" spans="2:4" ht="15.5" thickTop="1" thickBot="1" x14ac:dyDescent="0.4">
      <c r="B81" s="44" t="s">
        <v>61</v>
      </c>
      <c r="C81" s="43">
        <v>25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14</v>
      </c>
      <c r="D83" s="43">
        <v>1</v>
      </c>
    </row>
    <row r="84" spans="2:4" ht="15.5" thickTop="1" thickBot="1" x14ac:dyDescent="0.4">
      <c r="B84" s="44" t="s">
        <v>64</v>
      </c>
      <c r="C84" s="43">
        <v>13</v>
      </c>
      <c r="D84" s="43"/>
    </row>
    <row r="85" spans="2:4" ht="15.5" thickTop="1" thickBot="1" x14ac:dyDescent="0.4">
      <c r="B85" s="44" t="s">
        <v>65</v>
      </c>
      <c r="C85" s="43">
        <v>28</v>
      </c>
      <c r="D85" s="43"/>
    </row>
    <row r="86" spans="2:4" ht="15.5" thickTop="1" thickBot="1" x14ac:dyDescent="0.4">
      <c r="B86" s="44" t="s">
        <v>63</v>
      </c>
      <c r="C86" s="43">
        <v>24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24</v>
      </c>
      <c r="D88" s="43">
        <v>2</v>
      </c>
    </row>
    <row r="89" spans="2:4" ht="15.5" thickTop="1" thickBot="1" x14ac:dyDescent="0.4">
      <c r="B89" s="44" t="s">
        <v>68</v>
      </c>
      <c r="C89" s="43">
        <v>20</v>
      </c>
      <c r="D89" s="43">
        <v>1</v>
      </c>
    </row>
    <row r="90" spans="2:4" ht="15.5" thickTop="1" thickBot="1" x14ac:dyDescent="0.4">
      <c r="B90" s="44" t="s">
        <v>62</v>
      </c>
      <c r="C90" s="43">
        <v>11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21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11</v>
      </c>
      <c r="D95" s="43"/>
    </row>
    <row r="96" spans="2:4" ht="15.5" thickTop="1" thickBot="1" x14ac:dyDescent="0.4">
      <c r="B96" s="44" t="s">
        <v>73</v>
      </c>
      <c r="C96" s="43">
        <v>19</v>
      </c>
      <c r="D96" s="43">
        <v>1</v>
      </c>
    </row>
    <row r="97" spans="2:4" ht="15.5" thickTop="1" thickBot="1" x14ac:dyDescent="0.4">
      <c r="B97" s="87" t="s">
        <v>74</v>
      </c>
      <c r="C97" s="43">
        <v>17</v>
      </c>
      <c r="D97" s="43">
        <v>1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9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20.84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74.84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136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/>
      <c r="D125" s="42"/>
      <c r="E125" s="84"/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/>
      <c r="D143" s="42"/>
      <c r="E143" s="84"/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143.33000000000001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/>
      <c r="F291" s="42"/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37.96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39.979999999999997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18.95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100.02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785.26</v>
      </c>
      <c r="F346" s="42">
        <v>4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37.9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>
        <v>1</v>
      </c>
      <c r="D442" s="42"/>
      <c r="E442" s="84">
        <v>18.71</v>
      </c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344.82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187.2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230.25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/>
      <c r="D502" s="42"/>
      <c r="E502" s="84">
        <v>-224.39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92.4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/>
      <c r="D535" s="42"/>
      <c r="E535" s="84"/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132.65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71.97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61.6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/>
      <c r="D610" s="42"/>
      <c r="E610" s="84"/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180.42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>
        <v>1</v>
      </c>
      <c r="D646" s="42"/>
      <c r="E646" s="84">
        <v>37.9</v>
      </c>
      <c r="F646" s="42">
        <v>0</v>
      </c>
    </row>
    <row r="647" spans="2:6" x14ac:dyDescent="0.35">
      <c r="B647" t="s">
        <v>2864</v>
      </c>
      <c r="C647" s="42">
        <v>1</v>
      </c>
      <c r="D647" s="42"/>
      <c r="E647" s="84">
        <v>18.95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47.94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/>
      <c r="D727" s="42"/>
      <c r="E727" s="84"/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132.65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88.05</v>
      </c>
      <c r="F809" s="42"/>
    </row>
    <row r="810" spans="2:6" x14ac:dyDescent="0.35">
      <c r="B810" t="s">
        <v>3027</v>
      </c>
      <c r="C810" s="42"/>
      <c r="D810" s="42"/>
      <c r="E810" s="84"/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303.2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/>
      <c r="D845" s="42"/>
      <c r="E845" s="84"/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2236.67</v>
      </c>
      <c r="F868" s="42">
        <v>3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39070.120000000003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31.2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/>
      <c r="D889" s="42"/>
      <c r="E889" s="84"/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/>
      <c r="E986" s="84">
        <v>263</v>
      </c>
      <c r="F986" s="42"/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99.02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149.16999999999999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/>
      <c r="D1086" s="42"/>
      <c r="E1086" s="84"/>
      <c r="F1086" s="42"/>
    </row>
    <row r="1087" spans="2:6" x14ac:dyDescent="0.35">
      <c r="B1087" t="s">
        <v>3304</v>
      </c>
      <c r="C1087" s="42">
        <v>1</v>
      </c>
      <c r="D1087" s="42"/>
      <c r="E1087" s="84">
        <v>93.6</v>
      </c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156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295087.76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/>
      <c r="D1141" s="42"/>
      <c r="E1141" s="84"/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/>
      <c r="D1155" s="42"/>
      <c r="E1155" s="84"/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>
        <v>1</v>
      </c>
      <c r="D1189" s="42"/>
      <c r="E1189" s="84">
        <v>312</v>
      </c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>
        <v>1</v>
      </c>
      <c r="E1191" s="84">
        <v>746.46</v>
      </c>
      <c r="F1191" s="42">
        <v>1</v>
      </c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>
        <v>1</v>
      </c>
      <c r="D1235" s="42"/>
      <c r="E1235" s="84">
        <v>1326.27</v>
      </c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130.38999999999999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>
        <v>1</v>
      </c>
      <c r="D1289" s="42"/>
      <c r="E1289" s="84">
        <v>18.95</v>
      </c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62.4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1400.83</v>
      </c>
      <c r="F1313" s="42">
        <v>3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18.95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/>
      <c r="D1331" s="42"/>
      <c r="E1331" s="84"/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>
        <v>97.71</v>
      </c>
      <c r="F1341" s="42">
        <v>1</v>
      </c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415.8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1230.8499999999999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/>
      <c r="D1371" s="42"/>
      <c r="E1371" s="84"/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38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68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/>
      <c r="E1395" s="84">
        <v>553</v>
      </c>
      <c r="F1395" s="42">
        <v>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37.28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37.9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7245.2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334.04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88.05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93.6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102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56.85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2206.56</v>
      </c>
      <c r="F1582" s="42">
        <v>6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/>
      <c r="D1589" s="42"/>
      <c r="E1589" s="84"/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>
        <v>1</v>
      </c>
      <c r="D1615" s="42"/>
      <c r="E1615" s="84">
        <v>48.02</v>
      </c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/>
      <c r="E1709" s="84">
        <v>351.54</v>
      </c>
      <c r="F1709" s="42"/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>
        <v>1</v>
      </c>
      <c r="D1723" s="42"/>
      <c r="E1723" s="84">
        <v>18.95</v>
      </c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62.4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/>
      <c r="F1755" s="42"/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512.13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132.80000000000001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50.15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>
        <v>1</v>
      </c>
      <c r="D1797" s="42"/>
      <c r="E1797" s="84">
        <v>50.15</v>
      </c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>
        <v>1</v>
      </c>
      <c r="D1821" s="42">
        <v>1</v>
      </c>
      <c r="E1821" s="84">
        <v>551.34</v>
      </c>
      <c r="F1821" s="42">
        <v>4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37.9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62.4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281.33</v>
      </c>
      <c r="F1925" s="42">
        <v>1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79.2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75.92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/>
      <c r="D1983" s="42"/>
      <c r="E1983" s="84"/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194.79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>
        <v>1</v>
      </c>
      <c r="D2042" s="42"/>
      <c r="E2042" s="84">
        <v>180.1</v>
      </c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37.9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>
        <v>1</v>
      </c>
      <c r="D2074" s="42"/>
      <c r="E2074" s="84">
        <v>18.95</v>
      </c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1005.42</v>
      </c>
      <c r="F2124" s="42">
        <v>7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>
        <v>1</v>
      </c>
      <c r="D2135" s="42"/>
      <c r="E2135" s="84">
        <v>31.24</v>
      </c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18.899999999999999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1069.2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/>
      <c r="D2225" s="42"/>
      <c r="E2225" s="84"/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33100.519999999997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297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>
        <v>1</v>
      </c>
      <c r="D2288" s="42">
        <v>1</v>
      </c>
      <c r="E2288" s="84">
        <v>1438.12</v>
      </c>
      <c r="F2288" s="42">
        <v>8</v>
      </c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1806.82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/>
      <c r="D2298" s="42"/>
      <c r="E2298" s="84"/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>
        <v>1</v>
      </c>
      <c r="E2300" s="84">
        <v>461.81</v>
      </c>
      <c r="F2300" s="42">
        <v>3</v>
      </c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75.489999999999995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/>
      <c r="D2328" s="42"/>
      <c r="E2328" s="84"/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>
        <v>1</v>
      </c>
      <c r="E2359" s="84">
        <v>1103.28</v>
      </c>
      <c r="F2359" s="42">
        <v>3</v>
      </c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455.4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50.15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37.9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486.9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>
        <v>1</v>
      </c>
      <c r="D2430" s="42"/>
      <c r="E2430" s="84">
        <v>18.71</v>
      </c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/>
      <c r="D2444" s="42"/>
      <c r="E2444" s="84"/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1507.2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>
        <v>1</v>
      </c>
      <c r="D2486" s="42"/>
      <c r="E2486" s="84">
        <v>18.71</v>
      </c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>
        <v>1</v>
      </c>
      <c r="E2491" s="84">
        <v>519.12</v>
      </c>
      <c r="F2491" s="42">
        <v>2</v>
      </c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891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198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1168.2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37.9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>
        <v>1</v>
      </c>
      <c r="D2567" s="42"/>
      <c r="E2567" s="84">
        <v>18.95</v>
      </c>
      <c r="F2567" s="42"/>
    </row>
    <row r="2568" spans="2:6" x14ac:dyDescent="0.35">
      <c r="B2568" t="s">
        <v>4785</v>
      </c>
      <c r="C2568" s="42">
        <v>1</v>
      </c>
      <c r="D2568" s="42"/>
      <c r="E2568" s="84">
        <v>18.98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/>
      <c r="D2596" s="42"/>
      <c r="E2596" s="84"/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75.8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93.7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37.94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31.24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2108.6999999999998</v>
      </c>
      <c r="F2650" s="42">
        <v>10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>
        <v>1</v>
      </c>
      <c r="E2691" s="84">
        <v>746.46</v>
      </c>
      <c r="F2691" s="42">
        <v>1</v>
      </c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>
        <v>1</v>
      </c>
      <c r="D2695" s="42">
        <v>1</v>
      </c>
      <c r="E2695" s="84">
        <v>763.02</v>
      </c>
      <c r="F2695" s="42">
        <v>3</v>
      </c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124.8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124.8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>
        <v>1</v>
      </c>
      <c r="D2735" s="42"/>
      <c r="E2735" s="84">
        <v>18.71</v>
      </c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50.15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>
        <v>1</v>
      </c>
      <c r="D2754" s="42"/>
      <c r="E2754" s="84">
        <v>18.82</v>
      </c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823.95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17.39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675.1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92.4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62.4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68.63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>
        <v>1</v>
      </c>
      <c r="D2989" s="42"/>
      <c r="E2989" s="84">
        <v>18.95</v>
      </c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1816.92</v>
      </c>
      <c r="F2997" s="42">
        <v>7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1038.24</v>
      </c>
      <c r="F2998" s="42">
        <v>4</v>
      </c>
    </row>
    <row r="2999" spans="2:6" x14ac:dyDescent="0.35">
      <c r="B2999" t="s">
        <v>5216</v>
      </c>
      <c r="C2999" s="42"/>
      <c r="D2999" s="42"/>
      <c r="E2999" s="84"/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356.4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2356.1999999999998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1431.84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/>
      <c r="D3030" s="42"/>
      <c r="E3030" s="84"/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18.95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/>
      <c r="D3051" s="42"/>
      <c r="E3051" s="84"/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132.65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156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>
        <v>1</v>
      </c>
      <c r="D3110" s="42"/>
      <c r="E3110" s="84">
        <v>618.71</v>
      </c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37.9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>
        <v>734.64</v>
      </c>
      <c r="F3145" s="42">
        <v>8</v>
      </c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124.44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18.71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>
        <v>1</v>
      </c>
      <c r="D3239" s="42"/>
      <c r="E3239" s="84">
        <v>18.82</v>
      </c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>
        <v>1</v>
      </c>
      <c r="D3242" s="42"/>
      <c r="E3242" s="84">
        <v>18.71</v>
      </c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130.61000000000001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43.91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2401.08</v>
      </c>
      <c r="F3378" s="42">
        <v>8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/>
      <c r="D3461" s="42"/>
      <c r="E3461" s="84"/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18.71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>
        <v>1</v>
      </c>
      <c r="D3503" s="42"/>
      <c r="E3503" s="84">
        <v>18</v>
      </c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>
        <v>1</v>
      </c>
      <c r="D3524" s="42"/>
      <c r="E3524" s="84">
        <v>18.95</v>
      </c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616.38</v>
      </c>
      <c r="F3526" s="42">
        <v>3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2011.44</v>
      </c>
      <c r="F3537" s="42">
        <v>9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489.3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1167.72</v>
      </c>
      <c r="F3608" s="42">
        <v>7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100.44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1011.19</v>
      </c>
      <c r="F3648" s="42">
        <v>4</v>
      </c>
    </row>
    <row r="3649" spans="2:6" x14ac:dyDescent="0.35">
      <c r="B3649" t="s">
        <v>5866</v>
      </c>
      <c r="C3649" s="42">
        <v>1</v>
      </c>
      <c r="D3649" s="42"/>
      <c r="E3649" s="84">
        <v>18.71</v>
      </c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178.2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871.2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531.08000000000004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1747.02</v>
      </c>
      <c r="F3670" s="42">
        <v>7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>
        <v>1</v>
      </c>
      <c r="D3692" s="42"/>
      <c r="E3692" s="84">
        <v>18.95</v>
      </c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1038.24</v>
      </c>
      <c r="F3706" s="42">
        <v>4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>
        <v>1</v>
      </c>
      <c r="D3737" s="42"/>
      <c r="E3737" s="84">
        <v>17.77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124.44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/>
      <c r="D3773" s="42"/>
      <c r="E3773" s="84"/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455.4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217.8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712.8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2376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119.4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594</v>
      </c>
      <c r="F3834" s="42"/>
    </row>
    <row r="3835" spans="2:6" x14ac:dyDescent="0.35">
      <c r="B3835" t="s">
        <v>6052</v>
      </c>
      <c r="C3835" s="42"/>
      <c r="D3835" s="42"/>
      <c r="E3835" s="84"/>
      <c r="F3835" s="42"/>
    </row>
    <row r="3836" spans="2:6" x14ac:dyDescent="0.35">
      <c r="B3836" t="s">
        <v>6053</v>
      </c>
      <c r="C3836" s="42">
        <v>1</v>
      </c>
      <c r="D3836" s="42"/>
      <c r="E3836" s="84">
        <v>297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2879.1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61.98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189.5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>
        <v>1</v>
      </c>
      <c r="D3950" s="42"/>
      <c r="E3950" s="84">
        <v>18.95</v>
      </c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>
        <v>1</v>
      </c>
      <c r="E3956" s="84">
        <v>500.44</v>
      </c>
      <c r="F3956" s="42">
        <v>5</v>
      </c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83.36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>
        <v>1</v>
      </c>
      <c r="E3997" s="84">
        <v>810.9</v>
      </c>
      <c r="F3997" s="42">
        <v>5</v>
      </c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>
        <v>1</v>
      </c>
      <c r="E4011" s="84">
        <v>681.42</v>
      </c>
      <c r="F4011" s="42">
        <v>2</v>
      </c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37.28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360.2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/>
      <c r="E4034" s="84">
        <v>50.22</v>
      </c>
      <c r="F4034" s="42"/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>
        <v>1</v>
      </c>
      <c r="E4066" s="84">
        <v>1492.32</v>
      </c>
      <c r="F4066" s="42">
        <v>7</v>
      </c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37.9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799.07</v>
      </c>
      <c r="F4089" s="42">
        <v>5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59.85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1849.14</v>
      </c>
      <c r="F4162" s="42">
        <v>9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1881.36</v>
      </c>
      <c r="F4163" s="42">
        <v>11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>
        <v>1</v>
      </c>
      <c r="D4232" s="42"/>
      <c r="E4232" s="84">
        <v>74.260000000000005</v>
      </c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495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19.899999999999999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/>
      <c r="D4302" s="42"/>
      <c r="E4302" s="84"/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856.76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878.7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1487.46</v>
      </c>
      <c r="F4399" s="42">
        <v>6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>
        <v>1</v>
      </c>
      <c r="D4462" s="42"/>
      <c r="E4462" s="84">
        <v>24.01</v>
      </c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234.39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908.16</v>
      </c>
      <c r="F4480" s="42">
        <v>6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>
        <v>1</v>
      </c>
      <c r="E4494" s="84">
        <v>1219.23</v>
      </c>
      <c r="F4494" s="42">
        <v>6</v>
      </c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/>
      <c r="D4541" s="42"/>
      <c r="E4541" s="84"/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1490.5</v>
      </c>
      <c r="F4549" s="42">
        <v>8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336.6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/>
      <c r="D4620" s="42"/>
      <c r="E4620" s="84"/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37.9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843.12</v>
      </c>
      <c r="F4637" s="42">
        <v>7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37.96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1232.76</v>
      </c>
      <c r="F4695" s="42">
        <v>6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160.91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681.42</v>
      </c>
      <c r="F4762" s="42">
        <v>2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1262.28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973.2</v>
      </c>
      <c r="F4792" s="42">
        <v>5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>
        <v>1</v>
      </c>
      <c r="D4820" s="42"/>
      <c r="E4820" s="84">
        <v>62.4</v>
      </c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>
        <v>1</v>
      </c>
      <c r="D4834" s="42"/>
      <c r="E4834" s="84">
        <v>31.2</v>
      </c>
      <c r="F4834" s="42"/>
    </row>
    <row r="4835" spans="2:6" x14ac:dyDescent="0.35">
      <c r="B4835" t="s">
        <v>7052</v>
      </c>
      <c r="C4835" s="42">
        <v>1</v>
      </c>
      <c r="D4835" s="42">
        <v>1</v>
      </c>
      <c r="E4835" s="84">
        <v>676.56</v>
      </c>
      <c r="F4835" s="42">
        <v>1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1525.14</v>
      </c>
      <c r="F4839" s="42">
        <v>4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>
        <v>1</v>
      </c>
      <c r="D4865" s="42"/>
      <c r="E4865" s="84">
        <v>18.71</v>
      </c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116.66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18.82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226.76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>
        <v>1</v>
      </c>
      <c r="D5073" s="42"/>
      <c r="E5073" s="84">
        <v>18.95</v>
      </c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1330.02</v>
      </c>
      <c r="F5091" s="42">
        <v>7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>
        <v>1</v>
      </c>
      <c r="D5132" s="42"/>
      <c r="E5132" s="84">
        <v>18.64</v>
      </c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1589.58</v>
      </c>
      <c r="F5153" s="42">
        <v>8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1297.8</v>
      </c>
      <c r="F5216" s="42">
        <v>5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2071.23</v>
      </c>
      <c r="F5217" s="42">
        <v>11</v>
      </c>
    </row>
    <row r="5218" spans="2:6" x14ac:dyDescent="0.35">
      <c r="B5218" t="s">
        <v>7435</v>
      </c>
      <c r="C5218" s="42">
        <v>1</v>
      </c>
      <c r="D5218" s="42"/>
      <c r="E5218" s="84">
        <v>18.98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69.2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/>
      <c r="D5280" s="42"/>
      <c r="E5280" s="84"/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119.25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>
        <v>1</v>
      </c>
      <c r="E5326" s="84">
        <v>973.2</v>
      </c>
      <c r="F5326" s="42">
        <v>5</v>
      </c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124.8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18.899999999999999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280.8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1487.46</v>
      </c>
      <c r="F5405" s="42">
        <v>6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1005.42</v>
      </c>
      <c r="F5406" s="42">
        <v>7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2753.61</v>
      </c>
      <c r="F5434" s="42">
        <v>13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>
        <v>1</v>
      </c>
      <c r="D5561" s="42"/>
      <c r="E5561" s="84">
        <v>618.71</v>
      </c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31.2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265.64999999999998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1103.28</v>
      </c>
      <c r="F5612" s="42">
        <v>3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124.35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>
        <v>1</v>
      </c>
      <c r="E5659" s="84">
        <v>1297.8</v>
      </c>
      <c r="F5659" s="42">
        <v>5</v>
      </c>
    </row>
    <row r="5660" spans="2:6" x14ac:dyDescent="0.35">
      <c r="B5660" t="s">
        <v>7877</v>
      </c>
      <c r="C5660" s="42">
        <v>1</v>
      </c>
      <c r="D5660" s="42">
        <v>1</v>
      </c>
      <c r="E5660" s="84">
        <v>1427.28</v>
      </c>
      <c r="F5660" s="42">
        <v>8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/>
      <c r="D5692" s="42"/>
      <c r="E5692" s="84"/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93.11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68.62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75.8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124.8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249.68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>
        <v>1</v>
      </c>
      <c r="D5935" s="42"/>
      <c r="E5935" s="84">
        <v>18.82</v>
      </c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>
        <v>1</v>
      </c>
      <c r="E5968" s="84">
        <v>1232.76</v>
      </c>
      <c r="F5968" s="42">
        <v>6</v>
      </c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>
        <v>1</v>
      </c>
      <c r="E5971" s="84">
        <v>778.68</v>
      </c>
      <c r="F5971" s="42">
        <v>3</v>
      </c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18.64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>
        <v>1</v>
      </c>
      <c r="D6003" s="42"/>
      <c r="E6003" s="84">
        <v>37.9</v>
      </c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61.36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37.9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>
        <v>1</v>
      </c>
      <c r="D6124" s="42"/>
      <c r="E6124" s="84">
        <v>24.01</v>
      </c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>
        <v>1</v>
      </c>
      <c r="D6155" s="42"/>
      <c r="E6155" s="84">
        <v>62.4</v>
      </c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1914.18</v>
      </c>
      <c r="F6186" s="42">
        <v>8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1264.98</v>
      </c>
      <c r="F6187" s="42">
        <v>8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/>
      <c r="D6190" s="42"/>
      <c r="E6190" s="84"/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37.9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>
        <v>1</v>
      </c>
      <c r="D6221" s="42"/>
      <c r="E6221" s="84">
        <v>18.95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117.28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37.9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>
        <v>1</v>
      </c>
      <c r="D6285" s="42"/>
      <c r="E6285" s="84">
        <v>1146.95</v>
      </c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1232.76</v>
      </c>
      <c r="F6289" s="42">
        <v>6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1400.23</v>
      </c>
      <c r="F6290" s="42">
        <v>8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223.68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>
        <v>1</v>
      </c>
      <c r="D6372" s="42">
        <v>1</v>
      </c>
      <c r="E6372" s="84">
        <v>745.86</v>
      </c>
      <c r="F6372" s="42">
        <v>6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304.89999999999998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>
        <v>1</v>
      </c>
      <c r="D6434" s="42"/>
      <c r="E6434" s="84">
        <v>37.9</v>
      </c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>
        <v>1</v>
      </c>
      <c r="D6451" s="42"/>
      <c r="E6451" s="84">
        <v>23.55</v>
      </c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454.08</v>
      </c>
      <c r="F6455" s="42">
        <v>3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/>
      <c r="D6513" s="42"/>
      <c r="E6513" s="84"/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/>
      <c r="D6517" s="42"/>
      <c r="E6517" s="84"/>
      <c r="F6517" s="42"/>
    </row>
    <row r="6518" spans="2:6" x14ac:dyDescent="0.35">
      <c r="B6518" t="s">
        <v>8735</v>
      </c>
      <c r="C6518" s="42">
        <v>1</v>
      </c>
      <c r="D6518" s="42"/>
      <c r="E6518" s="84">
        <v>18.95</v>
      </c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/>
      <c r="D6523" s="42"/>
      <c r="E6523" s="84"/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/>
      <c r="D6525" s="42"/>
      <c r="E6525" s="84"/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18.82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1070.46</v>
      </c>
      <c r="F6552" s="42">
        <v>6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1287.9000000000001</v>
      </c>
      <c r="F6553" s="42">
        <v>6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18.899999999999999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2012.04</v>
      </c>
      <c r="F6608" s="42">
        <v>4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>
        <v>1</v>
      </c>
      <c r="D6619" s="42"/>
      <c r="E6619" s="84">
        <v>31.11</v>
      </c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124.44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>
        <v>1</v>
      </c>
      <c r="D6647" s="42"/>
      <c r="E6647" s="84">
        <v>18.95</v>
      </c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>
        <v>1</v>
      </c>
      <c r="E6661" s="84">
        <v>370.46</v>
      </c>
      <c r="F6661" s="42">
        <v>1</v>
      </c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/>
      <c r="D6705" s="42"/>
      <c r="E6705" s="84"/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18.95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>
        <v>1</v>
      </c>
      <c r="E6734" s="84">
        <v>421.86</v>
      </c>
      <c r="F6734" s="42">
        <v>1</v>
      </c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>
        <v>734.64</v>
      </c>
      <c r="F6744" s="42">
        <v>8</v>
      </c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39.979999999999997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75.92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59.85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1362.24</v>
      </c>
      <c r="F6852" s="42">
        <v>9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1101.9000000000001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18.98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91.2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18.98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/>
      <c r="D6958" s="42"/>
      <c r="E6958" s="84"/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1162.47</v>
      </c>
      <c r="F6963" s="42">
        <v>10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56.14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>
        <v>1</v>
      </c>
      <c r="D7042" s="42"/>
      <c r="E7042" s="84">
        <v>62.22</v>
      </c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2043.66</v>
      </c>
      <c r="F7045" s="42">
        <v>11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93.45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>
        <v>1</v>
      </c>
      <c r="E7113" s="84">
        <v>439.93</v>
      </c>
      <c r="F7113" s="42">
        <v>1</v>
      </c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1167.72</v>
      </c>
      <c r="F7148" s="42">
        <v>7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>
        <v>1</v>
      </c>
      <c r="D7166" s="42"/>
      <c r="E7166" s="84">
        <v>706</v>
      </c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130.47999999999999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61.6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1686.84</v>
      </c>
      <c r="F7307" s="42">
        <v>9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>
        <v>1</v>
      </c>
      <c r="D7345" s="42"/>
      <c r="E7345" s="84">
        <v>18.95</v>
      </c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356.4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39.6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973.2</v>
      </c>
      <c r="F7376" s="42">
        <v>5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1103.28</v>
      </c>
      <c r="F7428" s="42">
        <v>3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188.88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389.25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823.95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>
        <v>1</v>
      </c>
      <c r="D7521" s="42"/>
      <c r="E7521" s="84">
        <v>18.899999999999999</v>
      </c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1330.02</v>
      </c>
      <c r="F7524" s="42">
        <v>7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>
        <v>1</v>
      </c>
      <c r="E7554" s="84">
        <v>584.16</v>
      </c>
      <c r="F7554" s="42">
        <v>1</v>
      </c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1584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>
        <v>1</v>
      </c>
      <c r="D7587" s="42"/>
      <c r="E7587" s="84">
        <v>6866.25</v>
      </c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228.65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/>
      <c r="D7600" s="42"/>
      <c r="E7600" s="84"/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713.64</v>
      </c>
      <c r="F7612" s="42">
        <v>4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1781.39</v>
      </c>
      <c r="F7626" s="42">
        <v>10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1102.68</v>
      </c>
      <c r="F7650" s="42">
        <v>8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>
        <v>1</v>
      </c>
      <c r="D7659" s="42"/>
      <c r="E7659" s="84">
        <v>214.85</v>
      </c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37.9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>
        <v>1</v>
      </c>
      <c r="E7681" s="84">
        <v>584.16</v>
      </c>
      <c r="F7681" s="42">
        <v>1</v>
      </c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1816.92</v>
      </c>
      <c r="F7709" s="42">
        <v>7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1192.97</v>
      </c>
      <c r="F7717" s="42">
        <v>3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2957.54</v>
      </c>
      <c r="F7762" s="42">
        <v>3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2533.2199999999998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61.6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/>
      <c r="D7776" s="42"/>
      <c r="E7776" s="84"/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>
        <v>1</v>
      </c>
      <c r="D7794" s="42"/>
      <c r="E7794" s="84">
        <v>31</v>
      </c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316.8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534.6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732.6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80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24.01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37.42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248.56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>
        <v>1</v>
      </c>
      <c r="D8112" s="42"/>
      <c r="E8112" s="84">
        <v>23.61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>
        <v>1</v>
      </c>
      <c r="D8118" s="42"/>
      <c r="E8118" s="84">
        <v>24.95</v>
      </c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/>
      <c r="D8127" s="42"/>
      <c r="E8127" s="84"/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74.56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810.9</v>
      </c>
      <c r="F8165" s="42">
        <v>5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1881.36</v>
      </c>
      <c r="F8208" s="42">
        <v>11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>
        <v>1</v>
      </c>
      <c r="D8242" s="42"/>
      <c r="E8242" s="84">
        <v>50.01</v>
      </c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1589.58</v>
      </c>
      <c r="F8262" s="42">
        <v>8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/>
      <c r="D8301" s="42"/>
      <c r="E8301" s="84"/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1589.58</v>
      </c>
      <c r="F8303" s="42">
        <v>8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>
        <v>1</v>
      </c>
      <c r="D8345" s="42"/>
      <c r="E8345" s="84">
        <v>18.95</v>
      </c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37.9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373.2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/>
      <c r="D8394" s="42"/>
      <c r="E8394" s="84"/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778.68</v>
      </c>
      <c r="F8402" s="42">
        <v>3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56.46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1192.42</v>
      </c>
      <c r="F8470" s="42">
        <v>4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18.95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1135.5</v>
      </c>
      <c r="F8611" s="42">
        <v>5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18.95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/>
      <c r="D8691" s="42"/>
      <c r="E8691" s="84"/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826.18</v>
      </c>
      <c r="F8715" s="42">
        <v>2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1102.68</v>
      </c>
      <c r="F8731" s="42">
        <v>8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>
        <v>1</v>
      </c>
      <c r="D8767" s="42"/>
      <c r="E8767" s="84">
        <v>37.9</v>
      </c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396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875.94</v>
      </c>
      <c r="F8787" s="42">
        <v>4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681.42</v>
      </c>
      <c r="F8834" s="42">
        <v>2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37.53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>
        <v>1</v>
      </c>
      <c r="D8988" s="42"/>
      <c r="E8988" s="84">
        <v>70.680000000000007</v>
      </c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>
        <v>1</v>
      </c>
      <c r="D8997" s="42"/>
      <c r="E8997" s="84">
        <v>18.899999999999999</v>
      </c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1492.32</v>
      </c>
      <c r="F9043" s="42">
        <v>7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62.48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149.43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/>
      <c r="D9101" s="42"/>
      <c r="E9101" s="84"/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>
        <v>1</v>
      </c>
      <c r="E9151" s="84">
        <v>1654.62</v>
      </c>
      <c r="F9151" s="42">
        <v>7</v>
      </c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62.3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>
        <v>1</v>
      </c>
      <c r="D9265" s="42"/>
      <c r="E9265" s="84">
        <v>18.64</v>
      </c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>
        <v>1</v>
      </c>
      <c r="E9279" s="84">
        <v>519.12</v>
      </c>
      <c r="F9279" s="42">
        <v>2</v>
      </c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/>
      <c r="D9327" s="42"/>
      <c r="E9327" s="84"/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325.83999999999997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111.21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18.71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>
        <v>1</v>
      </c>
      <c r="D9399" s="42"/>
      <c r="E9399" s="84">
        <v>61.36</v>
      </c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/>
      <c r="D9429" s="42"/>
      <c r="E9429" s="84"/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30.8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>
        <v>1</v>
      </c>
      <c r="D9466" s="42"/>
      <c r="E9466" s="84">
        <v>18.95</v>
      </c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37.9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>
        <v>1</v>
      </c>
      <c r="D9564" s="42"/>
      <c r="E9564" s="84">
        <v>88.9</v>
      </c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475.2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>
        <v>1</v>
      </c>
      <c r="E9663" s="84">
        <v>1103.28</v>
      </c>
      <c r="F9663" s="42">
        <v>3</v>
      </c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49.33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162.21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343.51</v>
      </c>
      <c r="F9739" s="42">
        <v>2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>
        <v>1</v>
      </c>
      <c r="E9799" s="84">
        <v>1038.24</v>
      </c>
      <c r="F9799" s="42">
        <v>4</v>
      </c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/>
      <c r="D9843" s="42"/>
      <c r="E9843" s="84"/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18.64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/>
      <c r="D9867" s="42"/>
      <c r="E9867" s="84"/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250.82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2325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732.4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150.66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124.8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56.13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394.96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1248.3599999999999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2674.68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/>
      <c r="D10069" s="42"/>
      <c r="E10069" s="84"/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/>
      <c r="D10136" s="42"/>
      <c r="E10136" s="84"/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37.9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151.6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217.91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37.9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99.08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113.4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240.97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270.14999999999998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>
        <v>1</v>
      </c>
      <c r="D10335" s="42"/>
      <c r="E10335" s="84">
        <v>886.72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156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13301.17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630.41</v>
      </c>
      <c r="F10384" s="42">
        <v>1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>
        <v>1</v>
      </c>
      <c r="D10450" s="42"/>
      <c r="E10450" s="84">
        <v>200.6</v>
      </c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93.35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>
        <v>1</v>
      </c>
      <c r="D10472" s="42"/>
      <c r="E10472" s="84">
        <v>180.1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384.39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/>
      <c r="D10501" s="42"/>
      <c r="E10501" s="84"/>
      <c r="F10501" s="42"/>
    </row>
    <row r="10502" spans="2:6" x14ac:dyDescent="0.35">
      <c r="B10502" t="s">
        <v>894</v>
      </c>
      <c r="C10502" s="42">
        <v>1</v>
      </c>
      <c r="D10502" s="42"/>
      <c r="E10502" s="84">
        <v>343.2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205.77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>
        <v>1</v>
      </c>
      <c r="D10527" s="42">
        <v>1</v>
      </c>
      <c r="E10527" s="84">
        <v>198.01</v>
      </c>
      <c r="F10527" s="42">
        <v>1</v>
      </c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18.95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62.4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37.9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42.96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156.47999999999999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>
        <v>1</v>
      </c>
      <c r="D10617" s="42"/>
      <c r="E10617" s="84">
        <v>63.98</v>
      </c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/>
      <c r="D10626" s="42"/>
      <c r="E10626" s="84"/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4378.79</v>
      </c>
      <c r="F10638" s="42">
        <v>10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93.6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56.85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37.9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61.98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1364.1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159.94999999999999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156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239.81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49.51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>
        <v>1</v>
      </c>
      <c r="D10760" s="42"/>
      <c r="E10760" s="84">
        <v>177.8</v>
      </c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>
        <v>1</v>
      </c>
      <c r="D10765" s="42"/>
      <c r="E10765" s="84">
        <v>50.01</v>
      </c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1508.43</v>
      </c>
      <c r="F10769" s="42">
        <v>8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62.4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/>
      <c r="D10847" s="42"/>
      <c r="E10847" s="84"/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/>
      <c r="D10917" s="42"/>
      <c r="E10917" s="84"/>
      <c r="F10917" s="42"/>
    </row>
    <row r="10918" spans="2:6" x14ac:dyDescent="0.35">
      <c r="B10918" t="s">
        <v>1310</v>
      </c>
      <c r="C10918" s="42">
        <v>1</v>
      </c>
      <c r="D10918" s="42"/>
      <c r="E10918" s="84">
        <v>631.04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128.52000000000001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62.4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99.77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150.55000000000001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202.8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112.7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380.29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236.29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/>
      <c r="D11151" s="42"/>
      <c r="E11151" s="84"/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1195.1199999999999</v>
      </c>
      <c r="F11212" s="42">
        <v>4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50.15</v>
      </c>
      <c r="F11244" s="42"/>
    </row>
    <row r="11245" spans="2:6" x14ac:dyDescent="0.35">
      <c r="B11245" t="s">
        <v>1637</v>
      </c>
      <c r="C11245" s="42"/>
      <c r="D11245" s="42"/>
      <c r="E11245" s="84">
        <v>97.26</v>
      </c>
      <c r="F11245" s="42">
        <v>1</v>
      </c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312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343.2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/>
      <c r="E11324" s="84">
        <v>31.2</v>
      </c>
      <c r="F11324" s="42"/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/>
      <c r="D11349" s="42"/>
      <c r="E11349" s="84"/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194.79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262.88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64.400000000000006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2162.16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/>
      <c r="D11502" s="42"/>
      <c r="E11502" s="84"/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/>
      <c r="F11578" s="42"/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124.62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/>
      <c r="D11599" s="42"/>
      <c r="E11599" s="84"/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18.71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84.97</v>
      </c>
      <c r="F11624" s="42"/>
    </row>
    <row r="11625" spans="2:6" x14ac:dyDescent="0.35">
      <c r="B11625" t="s">
        <v>2017</v>
      </c>
      <c r="C11625" s="42"/>
      <c r="D11625" s="42"/>
      <c r="E11625" s="84">
        <v>-5.33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91.92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37.9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143.88999999999999</v>
      </c>
      <c r="F11746" s="42">
        <v>1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>
        <v>1</v>
      </c>
      <c r="E11751" s="84">
        <v>259.56</v>
      </c>
      <c r="F11751" s="42">
        <v>1</v>
      </c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50.22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111.11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18.95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23</v>
      </c>
      <c r="D11837" s="42">
        <v>1</v>
      </c>
      <c r="E11837" s="84">
        <v>3275.54</v>
      </c>
      <c r="F11837" s="42">
        <v>15</v>
      </c>
    </row>
    <row r="11838" spans="2:6" x14ac:dyDescent="0.35">
      <c r="B11838" s="13" t="s">
        <v>249</v>
      </c>
      <c r="C11838" s="42">
        <v>2026</v>
      </c>
      <c r="D11838" s="42">
        <v>233</v>
      </c>
      <c r="E11838" s="84">
        <v>942926.17</v>
      </c>
      <c r="F11838" s="42">
        <v>1336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99" priority="2" operator="greaterThan">
      <formula>0</formula>
    </cfRule>
  </conditionalFormatting>
  <conditionalFormatting pivot="1" sqref="E12:E1183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08984375" bestFit="1" customWidth="1"/>
    <col min="3" max="3" width="17.7265625" bestFit="1" customWidth="1"/>
    <col min="4" max="4" width="30.54296875" bestFit="1" customWidth="1"/>
    <col min="6" max="6" width="12.632812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L149"/>
  <sheetViews>
    <sheetView showGridLines="0" workbookViewId="0">
      <selection activeCell="I19" sqref="I18:I19"/>
    </sheetView>
  </sheetViews>
  <sheetFormatPr defaultRowHeight="14.5" x14ac:dyDescent="0.35"/>
  <cols>
    <col min="4" max="4" width="9.26953125" customWidth="1"/>
    <col min="5" max="5" width="15.26953125" customWidth="1"/>
    <col min="7" max="7" width="13.7265625" style="15" bestFit="1" customWidth="1"/>
    <col min="9" max="9" width="15.81640625" bestFit="1" customWidth="1"/>
    <col min="12" max="12" width="15.26953125" bestFit="1" customWidth="1"/>
  </cols>
  <sheetData>
    <row r="1" spans="2:12" x14ac:dyDescent="0.35">
      <c r="B1" s="14">
        <v>46143</v>
      </c>
      <c r="G1" s="15">
        <f>SUBTOTAL(9,Tabela2[M$])</f>
        <v>750000</v>
      </c>
      <c r="H1">
        <f>SUBTOTAL(9,Tabela2[MP])</f>
        <v>2140</v>
      </c>
      <c r="L1" s="16"/>
    </row>
    <row r="2" spans="2:12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2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2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2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332000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332000</v>
      </c>
    </row>
    <row r="6" spans="2:12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8000</v>
      </c>
    </row>
    <row r="7" spans="2:12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40700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40700</v>
      </c>
    </row>
    <row r="8" spans="2:12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2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7300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7300</v>
      </c>
    </row>
    <row r="10" spans="2:12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2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31700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31700</v>
      </c>
    </row>
    <row r="12" spans="2:12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7000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7000</v>
      </c>
    </row>
    <row r="13" spans="2:12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2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2200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2200</v>
      </c>
    </row>
    <row r="15" spans="2:12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2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1900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1900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6800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6800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700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700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4100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4100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1700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1700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18800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18800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1000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1000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1700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1700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3400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3400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2900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2900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7000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7000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23100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23100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7000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7000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2100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2100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7300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7300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500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500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1500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1500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6600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6600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32300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32300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3300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3300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32700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32700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4200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4200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3700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3700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2900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2900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2400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2400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5700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5700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1000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1000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2800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2800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2200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2200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1100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1100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3000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3000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2000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2000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3000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3000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3000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3000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2000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2000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1000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1000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5000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5000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2500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2500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2600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2600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3500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3500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1600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1600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2100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2100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1000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1000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2600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2600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5700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5700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700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700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5400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5400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8500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8500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5000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5000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2200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2200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1200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1200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1000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1000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1400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1400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1900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1900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2200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2200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3900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3900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1600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1600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2000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2000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1000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1000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4300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4300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1400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1400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3400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3400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4300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4300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4000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4000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700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700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2300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2300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3600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3600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5600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5600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7000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7000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8000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8000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36328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36328125" bestFit="1" customWidth="1"/>
    <col min="13" max="13" width="18.54296875" bestFit="1" customWidth="1"/>
    <col min="14" max="14" width="6.90625" bestFit="1" customWidth="1"/>
  </cols>
  <sheetData>
    <row r="1" spans="2:14" ht="15" thickBot="1" x14ac:dyDescent="0.4">
      <c r="F1" s="16">
        <f>SUM(Tabela3[META R$])</f>
        <v>750000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2075</v>
      </c>
      <c r="N3" s="75">
        <v>0.69166666666666665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99">
        <v>1600000</v>
      </c>
      <c r="M6" s="74">
        <v>942926.17</v>
      </c>
      <c r="N6" s="75">
        <v>0.58932885624999998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657073.82999999996</v>
      </c>
      <c r="M11" s="97">
        <f>$M$6</f>
        <v>942926.17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6800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700</v>
      </c>
      <c r="G14" s="20">
        <v>1</v>
      </c>
      <c r="H14" s="20" t="s">
        <v>182</v>
      </c>
      <c r="L14" s="96">
        <f>IF($L$3-$M$36&lt;0,0,$L$3-$M$3)</f>
        <v>925</v>
      </c>
      <c r="M14" s="97">
        <f>M3</f>
        <v>2075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1000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32300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32700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40700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7300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4300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3300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5600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2200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8500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8000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23100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7300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18800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332000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6600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4000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4300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7000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2200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1600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1900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3900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2200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1400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1000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3000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5000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2000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3000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2000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3000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1000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2000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2900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7000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2900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3700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5700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7000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2400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1100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2200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4200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1000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1600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1000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2600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3500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700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1700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3400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5700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2600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2300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700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1700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5400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1900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1500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2100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4100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1400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7000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3400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31700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1200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1000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2500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5000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2800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2100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3600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500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483C92C7-00B8-48A1-8C08-C487AC01F182}">
  <ds:schemaRefs/>
</ds:datastoreItem>
</file>

<file path=customXml/itemProps2.xml><?xml version="1.0" encoding="utf-8"?>
<ds:datastoreItem xmlns:ds="http://schemas.openxmlformats.org/officeDocument/2006/customXml" ds:itemID="{8E2C8A81-3E23-4A77-A3C5-15D59A3DE0DE}">
  <ds:schemaRefs/>
</ds:datastoreItem>
</file>

<file path=customXml/itemProps3.xml><?xml version="1.0" encoding="utf-8"?>
<ds:datastoreItem xmlns:ds="http://schemas.openxmlformats.org/officeDocument/2006/customXml" ds:itemID="{D9F61011-A910-44B3-9184-E701379ED57D}">
  <ds:schemaRefs/>
</ds:datastoreItem>
</file>

<file path=customXml/itemProps4.xml><?xml version="1.0" encoding="utf-8"?>
<ds:datastoreItem xmlns:ds="http://schemas.openxmlformats.org/officeDocument/2006/customXml" ds:itemID="{7F66A507-8A30-467F-A33B-D77E702EAFD2}">
  <ds:schemaRefs/>
</ds:datastoreItem>
</file>

<file path=customXml/itemProps5.xml><?xml version="1.0" encoding="utf-8"?>
<ds:datastoreItem xmlns:ds="http://schemas.openxmlformats.org/officeDocument/2006/customXml" ds:itemID="{B91F2E1B-37B1-4C07-A4E8-18157BD63D2C}">
  <ds:schemaRefs/>
</ds:datastoreItem>
</file>

<file path=customXml/itemProps6.xml><?xml version="1.0" encoding="utf-8"?>
<ds:datastoreItem xmlns:ds="http://schemas.openxmlformats.org/officeDocument/2006/customXml" ds:itemID="{435307E1-5A2E-4740-B68D-534E87C41BE8}">
  <ds:schemaRefs/>
</ds:datastoreItem>
</file>

<file path=customXml/itemProps7.xml><?xml version="1.0" encoding="utf-8"?>
<ds:datastoreItem xmlns:ds="http://schemas.openxmlformats.org/officeDocument/2006/customXml" ds:itemID="{DBE49DDB-9A65-420D-BADB-1B746AB77195}">
  <ds:schemaRefs/>
</ds:datastoreItem>
</file>

<file path=customXml/itemProps8.xml><?xml version="1.0" encoding="utf-8"?>
<ds:datastoreItem xmlns:ds="http://schemas.openxmlformats.org/officeDocument/2006/customXml" ds:itemID="{E76C2336-5B3D-4C78-8162-5AF5EA20BDC8}">
  <ds:schemaRefs/>
</ds:datastoreItem>
</file>

<file path=customXml/itemProps9.xml><?xml version="1.0" encoding="utf-8"?>
<ds:datastoreItem xmlns:ds="http://schemas.openxmlformats.org/officeDocument/2006/customXml" ds:itemID="{7B5A6E8F-A434-46FC-8EF9-787C9E517A73}">
  <ds:schemaRefs/>
</ds:datastoreItem>
</file>

<file path=customXml/itemProps10.xml><?xml version="1.0" encoding="utf-8"?>
<ds:datastoreItem xmlns:ds="http://schemas.openxmlformats.org/officeDocument/2006/customXml" ds:itemID="{4F1C6304-BA55-4732-9FDE-71A1A0117386}">
  <ds:schemaRefs/>
</ds:datastoreItem>
</file>

<file path=customXml/itemProps11.xml><?xml version="1.0" encoding="utf-8"?>
<ds:datastoreItem xmlns:ds="http://schemas.openxmlformats.org/officeDocument/2006/customXml" ds:itemID="{964C22C2-EC33-47C9-A6D8-641F0769C12F}">
  <ds:schemaRefs/>
</ds:datastoreItem>
</file>

<file path=customXml/itemProps12.xml><?xml version="1.0" encoding="utf-8"?>
<ds:datastoreItem xmlns:ds="http://schemas.openxmlformats.org/officeDocument/2006/customXml" ds:itemID="{8324A286-B7A2-45FA-A31C-C5A28649DD4A}">
  <ds:schemaRefs/>
</ds:datastoreItem>
</file>

<file path=customXml/itemProps13.xml><?xml version="1.0" encoding="utf-8"?>
<ds:datastoreItem xmlns:ds="http://schemas.openxmlformats.org/officeDocument/2006/customXml" ds:itemID="{1B947F1A-BF0E-4974-9563-8AEB33F52A7D}">
  <ds:schemaRefs/>
</ds:datastoreItem>
</file>

<file path=customXml/itemProps14.xml><?xml version="1.0" encoding="utf-8"?>
<ds:datastoreItem xmlns:ds="http://schemas.openxmlformats.org/officeDocument/2006/customXml" ds:itemID="{760F360F-C79C-4B7D-B281-D81AC69D8E8E}">
  <ds:schemaRefs/>
</ds:datastoreItem>
</file>

<file path=customXml/itemProps15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3DDE4D6E-17BF-488D-BB66-70503C85808C}">
  <ds:schemaRefs/>
</ds:datastoreItem>
</file>

<file path=customXml/itemProps17.xml><?xml version="1.0" encoding="utf-8"?>
<ds:datastoreItem xmlns:ds="http://schemas.openxmlformats.org/officeDocument/2006/customXml" ds:itemID="{8C349F16-2A0B-4323-8F22-874529EB44BA}">
  <ds:schemaRefs/>
</ds:datastoreItem>
</file>

<file path=customXml/itemProps18.xml><?xml version="1.0" encoding="utf-8"?>
<ds:datastoreItem xmlns:ds="http://schemas.openxmlformats.org/officeDocument/2006/customXml" ds:itemID="{0F041B5C-82B2-4BCC-921D-C1F08C238C65}">
  <ds:schemaRefs/>
</ds:datastoreItem>
</file>

<file path=customXml/itemProps19.xml><?xml version="1.0" encoding="utf-8"?>
<ds:datastoreItem xmlns:ds="http://schemas.openxmlformats.org/officeDocument/2006/customXml" ds:itemID="{2ACEF38A-8014-4AF9-96E7-6DFE5D544E3D}">
  <ds:schemaRefs/>
</ds:datastoreItem>
</file>

<file path=customXml/itemProps20.xml><?xml version="1.0" encoding="utf-8"?>
<ds:datastoreItem xmlns:ds="http://schemas.openxmlformats.org/officeDocument/2006/customXml" ds:itemID="{987F378D-B67D-48ED-8DB9-38D95623D716}">
  <ds:schemaRefs/>
</ds:datastoreItem>
</file>

<file path=customXml/itemProps21.xml><?xml version="1.0" encoding="utf-8"?>
<ds:datastoreItem xmlns:ds="http://schemas.openxmlformats.org/officeDocument/2006/customXml" ds:itemID="{F2921C88-CB8E-4B53-AEE1-46FD53C6F36C}">
  <ds:schemaRefs/>
</ds:datastoreItem>
</file>

<file path=customXml/itemProps22.xml><?xml version="1.0" encoding="utf-8"?>
<ds:datastoreItem xmlns:ds="http://schemas.openxmlformats.org/officeDocument/2006/customXml" ds:itemID="{82C60A7C-F69C-4FB5-8FB4-4E10FD72CD02}">
  <ds:schemaRefs/>
</ds:datastoreItem>
</file>

<file path=customXml/itemProps23.xml><?xml version="1.0" encoding="utf-8"?>
<ds:datastoreItem xmlns:ds="http://schemas.openxmlformats.org/officeDocument/2006/customXml" ds:itemID="{B67554B2-9A55-4A62-8258-8B8508B22171}">
  <ds:schemaRefs/>
</ds:datastoreItem>
</file>

<file path=customXml/itemProps24.xml><?xml version="1.0" encoding="utf-8"?>
<ds:datastoreItem xmlns:ds="http://schemas.openxmlformats.org/officeDocument/2006/customXml" ds:itemID="{94743B5D-CA94-481B-82EC-14167B4F1BF6}">
  <ds:schemaRefs/>
</ds:datastoreItem>
</file>

<file path=customXml/itemProps25.xml><?xml version="1.0" encoding="utf-8"?>
<ds:datastoreItem xmlns:ds="http://schemas.openxmlformats.org/officeDocument/2006/customXml" ds:itemID="{3860718E-8540-4C3F-A91A-D5E11649ABEC}">
  <ds:schemaRefs/>
</ds:datastoreItem>
</file>

<file path=customXml/itemProps26.xml><?xml version="1.0" encoding="utf-8"?>
<ds:datastoreItem xmlns:ds="http://schemas.openxmlformats.org/officeDocument/2006/customXml" ds:itemID="{CAC31FA6-880E-459F-A52B-069FF3098C08}">
  <ds:schemaRefs/>
</ds:datastoreItem>
</file>

<file path=customXml/itemProps27.xml><?xml version="1.0" encoding="utf-8"?>
<ds:datastoreItem xmlns:ds="http://schemas.openxmlformats.org/officeDocument/2006/customXml" ds:itemID="{36E1042B-CEEA-4024-831D-CBCF5599E8B3}">
  <ds:schemaRefs/>
</ds:datastoreItem>
</file>

<file path=customXml/itemProps28.xml><?xml version="1.0" encoding="utf-8"?>
<ds:datastoreItem xmlns:ds="http://schemas.openxmlformats.org/officeDocument/2006/customXml" ds:itemID="{39BDBA8E-7434-40FF-95C8-937057E0E5B2}">
  <ds:schemaRefs/>
</ds:datastoreItem>
</file>

<file path=customXml/itemProps29.xml><?xml version="1.0" encoding="utf-8"?>
<ds:datastoreItem xmlns:ds="http://schemas.openxmlformats.org/officeDocument/2006/customXml" ds:itemID="{8EF78F06-3E4E-4EB3-B087-A2F82EC38F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2026-05-29T19:49:56Z</dcterms:modified>
</cp:coreProperties>
</file>